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1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codeName="{4D1C537B-E38A-612A-F078-A93A15B4B7F4}"/>
  <workbookPr updateLinks="always" codeName="ThisWorkbook"/>
  <mc:AlternateContent xmlns:mc="http://schemas.openxmlformats.org/markup-compatibility/2006">
    <mc:Choice Requires="x15">
      <x15ac:absPath xmlns:x15ac="http://schemas.microsoft.com/office/spreadsheetml/2010/11/ac" url="https://wbcsd.sharepoint.com/sites/ChemicalGroupCoordination/Documents partages/05. PSA/02. Group Activities/03. Actions/Action 3 - Digitalization/"/>
    </mc:Choice>
  </mc:AlternateContent>
  <xr:revisionPtr revIDLastSave="115" documentId="11_6E2C55AB8DC3037D3F1BC53B13A20F6A17BAB34A" xr6:coauthVersionLast="46" xr6:coauthVersionMax="46" xr10:uidLastSave="{EB6AF6AF-1B17-4282-9B11-3232AA86F430}"/>
  <bookViews>
    <workbookView xWindow="-108" yWindow="-108" windowWidth="23256" windowHeight="12576" tabRatio="929" xr2:uid="{00000000-000D-0000-FFFF-FFFF00000000}"/>
  </bookViews>
  <sheets>
    <sheet name="Start" sheetId="92" r:id="rId1"/>
    <sheet name="Step3_4" sheetId="93" r:id="rId2"/>
    <sheet name="Step 5" sheetId="97" r:id="rId3"/>
    <sheet name="RefMaterial" sheetId="94" r:id="rId4"/>
    <sheet name="ChemInd PSA Pub" sheetId="95" r:id="rId5"/>
    <sheet name="PARC Definition" sheetId="89" r:id="rId6"/>
    <sheet name="PSA Guidance Perf.Categories" sheetId="29" r:id="rId7"/>
    <sheet name="PSA Glossary" sheetId="88" r:id="rId8"/>
    <sheet name="PSA Assessment" sheetId="67" r:id="rId9"/>
    <sheet name="PSA evidence" sheetId="91" r:id="rId10"/>
    <sheet name="Cat 6 Sustainable value - LCA " sheetId="66" r:id="rId11"/>
    <sheet name="Cross view" sheetId="90" r:id="rId12"/>
  </sheets>
  <externalReferences>
    <externalReference r:id="rId13"/>
    <externalReference r:id="rId14"/>
    <externalReference r:id="rId15"/>
    <externalReference r:id="rId16"/>
  </externalReferences>
  <definedNames>
    <definedName name="_xlnm._FilterDatabase" localSheetId="8" hidden="1">'PSA Assessment'!$B$3:$O$29</definedName>
    <definedName name="_xlnm._FilterDatabase" localSheetId="7" hidden="1">'PSA Glossary'!$A$3:$K$23</definedName>
    <definedName name="EMS">'[1]Forecast Drivers'!$D$124</definedName>
    <definedName name="FFA">'[1]Forecast Drivers'!$D$125</definedName>
    <definedName name="Infl">[2]Input!$J$12:$X$12</definedName>
    <definedName name="MV_Debt">'[1]Forecast Drivers'!$D$127</definedName>
    <definedName name="MV_Min">'[1]Forecast Drivers'!$D$131</definedName>
    <definedName name="MV_OpLease">'[1]Forecast Drivers'!$D$128</definedName>
    <definedName name="MV_Prefs">'[1]Forecast Drivers'!$D$130</definedName>
    <definedName name="MV_Restr">'[1]Forecast Drivers'!$D$132</definedName>
    <definedName name="MV_RetRel">'[1]Forecast Drivers'!$D$129</definedName>
    <definedName name="One">'[3]Forecast Drivers'!$D$312</definedName>
    <definedName name="Options">'[1]Forecast Drivers'!$D$133</definedName>
    <definedName name="Pen_Excess">'[1]Forecast Drivers'!$D$126</definedName>
    <definedName name="_xlnm.Print_Area" localSheetId="6">'PSA Guidance Perf.Categories'!#REF!</definedName>
    <definedName name="Product" localSheetId="6">'[4]Footprint data'!$E$8:$E$59</definedName>
    <definedName name="Produ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1" i="66" l="1"/>
  <c r="A71" i="66"/>
  <c r="D70" i="66"/>
  <c r="C70" i="66"/>
  <c r="B70" i="66"/>
  <c r="D69" i="66"/>
  <c r="C69" i="66"/>
  <c r="B69" i="66"/>
  <c r="D68" i="66"/>
  <c r="C68" i="66"/>
  <c r="B68" i="66"/>
  <c r="D67" i="66"/>
  <c r="C67" i="66"/>
  <c r="B67" i="66"/>
  <c r="D66" i="66"/>
  <c r="C66" i="66"/>
  <c r="B66" i="66"/>
  <c r="D65" i="66"/>
  <c r="C65" i="66"/>
  <c r="B65" i="66"/>
  <c r="D64" i="66"/>
  <c r="C64" i="66"/>
  <c r="B64" i="66"/>
  <c r="D63" i="66"/>
  <c r="C63" i="66"/>
  <c r="B63" i="66"/>
  <c r="D62" i="66"/>
  <c r="C62" i="66"/>
  <c r="B62" i="66"/>
  <c r="D61" i="66"/>
  <c r="C61" i="66"/>
  <c r="B61" i="66"/>
  <c r="E60" i="66"/>
  <c r="D60" i="66"/>
  <c r="C60" i="66"/>
  <c r="B60" i="66"/>
  <c r="A1" i="88"/>
  <c r="C35" i="93" l="1"/>
  <c r="C34" i="93"/>
  <c r="C33" i="93"/>
  <c r="C32" i="93"/>
  <c r="C31" i="93"/>
  <c r="C30" i="93"/>
  <c r="C29" i="93"/>
  <c r="C28" i="93"/>
  <c r="C27" i="93"/>
  <c r="C26" i="93"/>
  <c r="D24" i="93"/>
  <c r="C24" i="93"/>
  <c r="A64" i="66" l="1"/>
  <c r="A36" i="66"/>
  <c r="A6" i="91"/>
  <c r="I2" i="67"/>
  <c r="H2" i="67"/>
  <c r="A5" i="91"/>
  <c r="A63" i="66"/>
  <c r="A35" i="66"/>
  <c r="A37" i="66"/>
  <c r="A65" i="66"/>
  <c r="A7" i="91"/>
  <c r="J2" i="67"/>
  <c r="A3" i="91"/>
  <c r="F2" i="67"/>
  <c r="A33" i="66"/>
  <c r="A61" i="66"/>
  <c r="A38" i="66"/>
  <c r="A8" i="91"/>
  <c r="K2" i="67"/>
  <c r="A66" i="66"/>
  <c r="A67" i="66"/>
  <c r="A9" i="91"/>
  <c r="L2" i="67"/>
  <c r="A39" i="66"/>
  <c r="A10" i="91"/>
  <c r="M2" i="67"/>
  <c r="A68" i="66"/>
  <c r="A40" i="66"/>
  <c r="N2" i="67"/>
  <c r="A41" i="66"/>
  <c r="A69" i="66"/>
  <c r="A11" i="91"/>
  <c r="G2" i="67"/>
  <c r="A62" i="66"/>
  <c r="A34" i="66"/>
  <c r="A4" i="91"/>
  <c r="O2" i="67"/>
  <c r="A70" i="66"/>
  <c r="A42" i="66"/>
  <c r="A12" i="91"/>
  <c r="E36" i="93"/>
  <c r="C71" i="66" s="1"/>
  <c r="G35" i="93"/>
  <c r="G34" i="93"/>
  <c r="G33" i="93"/>
  <c r="G32" i="93"/>
  <c r="G31" i="93"/>
  <c r="G30" i="93"/>
  <c r="G29" i="93"/>
  <c r="G28" i="93"/>
  <c r="G27" i="93"/>
  <c r="G26" i="93"/>
  <c r="B25" i="93"/>
  <c r="E64" i="66" l="1"/>
  <c r="I36" i="67"/>
  <c r="J36" i="67"/>
  <c r="E65" i="66"/>
  <c r="E66" i="66"/>
  <c r="K36" i="67"/>
  <c r="L36" i="67"/>
  <c r="E67" i="66"/>
  <c r="N36" i="67"/>
  <c r="E69" i="66"/>
  <c r="E61" i="66"/>
  <c r="F36" i="67"/>
  <c r="E62" i="66"/>
  <c r="G36" i="67"/>
  <c r="E70" i="66"/>
  <c r="O36" i="67"/>
  <c r="E68" i="66"/>
  <c r="M36" i="67"/>
  <c r="E63" i="66"/>
  <c r="H36" i="67"/>
  <c r="G36" i="93"/>
  <c r="F36" i="93"/>
  <c r="D71" i="66" s="1"/>
  <c r="C37" i="93" l="1"/>
  <c r="E71" i="66"/>
  <c r="B7" i="90"/>
  <c r="L6" i="90"/>
  <c r="K6" i="90"/>
  <c r="J6" i="90"/>
  <c r="I6" i="90"/>
  <c r="H6" i="90"/>
  <c r="G6" i="90"/>
  <c r="F6" i="90"/>
  <c r="E6" i="90"/>
  <c r="D6" i="90"/>
  <c r="C6" i="90"/>
  <c r="B48" i="66" l="1"/>
  <c r="C48" i="66"/>
  <c r="E48" i="66"/>
  <c r="F48" i="66"/>
  <c r="I48" i="66"/>
  <c r="J48" i="66"/>
  <c r="K48" i="66"/>
  <c r="L48" i="66"/>
  <c r="M48" i="66"/>
  <c r="N48" i="66"/>
  <c r="O48" i="66"/>
  <c r="P48" i="66"/>
  <c r="Q48" i="66"/>
  <c r="S48" i="66"/>
  <c r="T48" i="66"/>
  <c r="U48" i="66"/>
  <c r="V48" i="66"/>
  <c r="W48" i="66"/>
  <c r="X48" i="66"/>
  <c r="B49" i="66"/>
  <c r="C49" i="66"/>
  <c r="E49" i="66"/>
  <c r="F49" i="66"/>
  <c r="I49" i="66"/>
  <c r="J49" i="66"/>
  <c r="K49" i="66"/>
  <c r="L49" i="66"/>
  <c r="M49" i="66"/>
  <c r="N49" i="66"/>
  <c r="O49" i="66"/>
  <c r="P49" i="66"/>
  <c r="Q49" i="66"/>
  <c r="S49" i="66"/>
  <c r="T49" i="66"/>
  <c r="U49" i="66"/>
  <c r="V49" i="66"/>
  <c r="W49" i="66"/>
  <c r="X49" i="66"/>
  <c r="B50" i="66"/>
  <c r="C50" i="66"/>
  <c r="D50" i="66" s="1"/>
  <c r="E50" i="66"/>
  <c r="F50" i="66"/>
  <c r="I50" i="66"/>
  <c r="J50" i="66"/>
  <c r="K50" i="66"/>
  <c r="L50" i="66"/>
  <c r="M50" i="66"/>
  <c r="N50" i="66"/>
  <c r="O50" i="66"/>
  <c r="P50" i="66"/>
  <c r="Q50" i="66"/>
  <c r="R50" i="66"/>
  <c r="S50" i="66"/>
  <c r="T50" i="66"/>
  <c r="U50" i="66"/>
  <c r="V50" i="66"/>
  <c r="W50" i="66"/>
  <c r="X50" i="66"/>
  <c r="B51" i="66"/>
  <c r="C51" i="66"/>
  <c r="D51" i="66" s="1"/>
  <c r="E51" i="66"/>
  <c r="F51" i="66"/>
  <c r="I51" i="66"/>
  <c r="J51" i="66"/>
  <c r="K51" i="66"/>
  <c r="L51" i="66"/>
  <c r="M51" i="66"/>
  <c r="N51" i="66"/>
  <c r="O51" i="66"/>
  <c r="P51" i="66"/>
  <c r="Q51" i="66"/>
  <c r="R51" i="66"/>
  <c r="S51" i="66"/>
  <c r="T51" i="66"/>
  <c r="U51" i="66"/>
  <c r="V51" i="66"/>
  <c r="W51" i="66"/>
  <c r="X51" i="66"/>
  <c r="B52" i="66"/>
  <c r="C52" i="66"/>
  <c r="D52" i="66" s="1"/>
  <c r="E52" i="66"/>
  <c r="F52" i="66"/>
  <c r="I52" i="66"/>
  <c r="J52" i="66"/>
  <c r="K52" i="66"/>
  <c r="L52" i="66"/>
  <c r="M52" i="66"/>
  <c r="N52" i="66"/>
  <c r="O52" i="66"/>
  <c r="P52" i="66"/>
  <c r="Q52" i="66"/>
  <c r="R52" i="66"/>
  <c r="S52" i="66"/>
  <c r="T52" i="66"/>
  <c r="U52" i="66"/>
  <c r="V52" i="66"/>
  <c r="W52" i="66"/>
  <c r="X52" i="66"/>
  <c r="B53" i="66"/>
  <c r="C53" i="66"/>
  <c r="D53" i="66" s="1"/>
  <c r="E53" i="66"/>
  <c r="F53" i="66"/>
  <c r="I53" i="66"/>
  <c r="J53" i="66"/>
  <c r="K53" i="66"/>
  <c r="L53" i="66"/>
  <c r="M53" i="66"/>
  <c r="N53" i="66"/>
  <c r="O53" i="66"/>
  <c r="P53" i="66"/>
  <c r="Q53" i="66"/>
  <c r="R53" i="66"/>
  <c r="S53" i="66"/>
  <c r="T53" i="66"/>
  <c r="U53" i="66"/>
  <c r="V53" i="66"/>
  <c r="W53" i="66"/>
  <c r="X53" i="66"/>
  <c r="B54" i="66"/>
  <c r="C54" i="66"/>
  <c r="D54" i="66" s="1"/>
  <c r="E54" i="66"/>
  <c r="F54" i="66"/>
  <c r="I54" i="66"/>
  <c r="J54" i="66"/>
  <c r="K54" i="66"/>
  <c r="L54" i="66"/>
  <c r="M54" i="66"/>
  <c r="N54" i="66"/>
  <c r="O54" i="66"/>
  <c r="P54" i="66"/>
  <c r="Q54" i="66"/>
  <c r="R54" i="66"/>
  <c r="S54" i="66"/>
  <c r="T54" i="66"/>
  <c r="U54" i="66"/>
  <c r="V54" i="66"/>
  <c r="W54" i="66"/>
  <c r="X54" i="66"/>
  <c r="B55" i="66"/>
  <c r="C55" i="66"/>
  <c r="D55" i="66" s="1"/>
  <c r="E55" i="66"/>
  <c r="F55" i="66"/>
  <c r="I55" i="66"/>
  <c r="J55" i="66"/>
  <c r="K55" i="66"/>
  <c r="L55" i="66"/>
  <c r="M55" i="66"/>
  <c r="N55" i="66"/>
  <c r="O55" i="66"/>
  <c r="P55" i="66"/>
  <c r="Q55" i="66"/>
  <c r="R55" i="66"/>
  <c r="S55" i="66"/>
  <c r="T55" i="66"/>
  <c r="U55" i="66"/>
  <c r="V55" i="66"/>
  <c r="W55" i="66"/>
  <c r="X55" i="66"/>
  <c r="B56" i="66"/>
  <c r="C56" i="66"/>
  <c r="D56" i="66" s="1"/>
  <c r="E56" i="66"/>
  <c r="F56" i="66"/>
  <c r="I56" i="66"/>
  <c r="J56" i="66"/>
  <c r="K56" i="66"/>
  <c r="L56" i="66"/>
  <c r="M56" i="66"/>
  <c r="N56" i="66"/>
  <c r="O56" i="66"/>
  <c r="P56" i="66"/>
  <c r="Q56" i="66"/>
  <c r="R56" i="66"/>
  <c r="S56" i="66"/>
  <c r="T56" i="66"/>
  <c r="U56" i="66"/>
  <c r="V56" i="66"/>
  <c r="W56" i="66"/>
  <c r="X56" i="66"/>
  <c r="O47" i="66"/>
  <c r="P47" i="66"/>
  <c r="Q47" i="66"/>
  <c r="S47" i="66"/>
  <c r="T47" i="66"/>
  <c r="U47" i="66"/>
  <c r="V47" i="66"/>
  <c r="W47" i="66"/>
  <c r="X47" i="66"/>
  <c r="J47" i="66"/>
  <c r="K47" i="66"/>
  <c r="L47" i="66"/>
  <c r="M47" i="66"/>
  <c r="N47" i="66"/>
  <c r="I47" i="66"/>
  <c r="F47" i="66"/>
  <c r="E47" i="66"/>
  <c r="C47" i="66"/>
  <c r="B47" i="66"/>
  <c r="D34" i="66"/>
  <c r="G34" i="66"/>
  <c r="R34" i="66"/>
  <c r="R48" i="66" s="1"/>
  <c r="D35" i="66"/>
  <c r="G35" i="66"/>
  <c r="R35" i="66"/>
  <c r="R49" i="66" s="1"/>
  <c r="A48" i="66"/>
  <c r="A49" i="66"/>
  <c r="A50" i="66"/>
  <c r="A51" i="66"/>
  <c r="A52" i="66"/>
  <c r="A53" i="66"/>
  <c r="A54" i="66"/>
  <c r="A55" i="66"/>
  <c r="A56" i="66"/>
  <c r="A47" i="66"/>
  <c r="D47" i="66" l="1"/>
  <c r="D49" i="66"/>
  <c r="G56" i="66"/>
  <c r="H56" i="66" s="1"/>
  <c r="Y56" i="66"/>
  <c r="Y55" i="66"/>
  <c r="G55" i="66"/>
  <c r="H55" i="66" s="1"/>
  <c r="Y54" i="66"/>
  <c r="G54" i="66"/>
  <c r="H54" i="66" s="1"/>
  <c r="Y53" i="66"/>
  <c r="G53" i="66"/>
  <c r="H53" i="66" s="1"/>
  <c r="Y52" i="66"/>
  <c r="G52" i="66"/>
  <c r="H52" i="66" s="1"/>
  <c r="Y51" i="66"/>
  <c r="G51" i="66"/>
  <c r="H51" i="66" s="1"/>
  <c r="Y50" i="66"/>
  <c r="G50" i="66"/>
  <c r="H50" i="66" s="1"/>
  <c r="Y49" i="66"/>
  <c r="G49" i="66"/>
  <c r="Y48" i="66"/>
  <c r="G48" i="66"/>
  <c r="D48" i="66"/>
  <c r="G47" i="66"/>
  <c r="H47" i="66" s="1"/>
  <c r="V62" i="66"/>
  <c r="U62" i="66"/>
  <c r="T62" i="66"/>
  <c r="S62" i="66"/>
  <c r="H49" i="66" l="1"/>
  <c r="H48" i="66"/>
  <c r="F61" i="66"/>
  <c r="G62" i="66"/>
  <c r="G63" i="66"/>
  <c r="F64" i="66"/>
  <c r="F65" i="66"/>
  <c r="F66" i="66"/>
  <c r="G67" i="66"/>
  <c r="F68" i="66"/>
  <c r="F69" i="66"/>
  <c r="F70" i="66"/>
  <c r="F63" i="66" l="1"/>
  <c r="G66" i="66"/>
  <c r="G70" i="66"/>
  <c r="G65" i="66"/>
  <c r="G69" i="66"/>
  <c r="G64" i="66"/>
  <c r="F67" i="66"/>
  <c r="F62" i="66"/>
  <c r="G68" i="66"/>
  <c r="O28" i="67"/>
  <c r="N28" i="67"/>
  <c r="M28" i="67"/>
  <c r="L28" i="67"/>
  <c r="K28" i="67"/>
  <c r="J28" i="67"/>
  <c r="O27" i="67"/>
  <c r="N27" i="67"/>
  <c r="M27" i="67"/>
  <c r="L27" i="67"/>
  <c r="K27" i="67"/>
  <c r="J27" i="67"/>
  <c r="O26" i="67"/>
  <c r="N26" i="67"/>
  <c r="M26" i="67"/>
  <c r="L26" i="67"/>
  <c r="K26" i="67"/>
  <c r="J26" i="67"/>
  <c r="O25" i="67"/>
  <c r="N25" i="67"/>
  <c r="M25" i="67"/>
  <c r="L25" i="67"/>
  <c r="K25" i="67"/>
  <c r="J25" i="67"/>
  <c r="O24" i="67"/>
  <c r="N24" i="67"/>
  <c r="M24" i="67"/>
  <c r="L24" i="67"/>
  <c r="K24" i="67"/>
  <c r="J24" i="67"/>
  <c r="I28" i="67"/>
  <c r="I27" i="67"/>
  <c r="I26" i="67"/>
  <c r="I25" i="67"/>
  <c r="I24" i="67"/>
  <c r="H28" i="67"/>
  <c r="H27" i="67"/>
  <c r="H26" i="67"/>
  <c r="H25" i="67"/>
  <c r="H24" i="67"/>
  <c r="G28" i="67"/>
  <c r="G27" i="67"/>
  <c r="G26" i="67"/>
  <c r="G25" i="67"/>
  <c r="G24" i="67"/>
  <c r="J29" i="67" l="1"/>
  <c r="N29" i="67"/>
  <c r="K29" i="67"/>
  <c r="O29" i="67"/>
  <c r="G29" i="67"/>
  <c r="I29" i="67"/>
  <c r="M29" i="67"/>
  <c r="H29" i="67"/>
  <c r="L29" i="67"/>
  <c r="K32" i="67"/>
  <c r="H7" i="90" s="1"/>
  <c r="L32" i="67"/>
  <c r="I7" i="90" s="1"/>
  <c r="M32" i="67"/>
  <c r="J7" i="90" s="1"/>
  <c r="O32" i="67"/>
  <c r="L7" i="90" s="1"/>
  <c r="J32" i="67"/>
  <c r="G7" i="90" s="1"/>
  <c r="N32" i="67"/>
  <c r="K7" i="90" s="1"/>
  <c r="M33" i="67"/>
  <c r="J33" i="67"/>
  <c r="J35" i="67" s="1"/>
  <c r="N33" i="67"/>
  <c r="K33" i="67"/>
  <c r="O33" i="67"/>
  <c r="L33" i="67"/>
  <c r="I33" i="67"/>
  <c r="I35" i="67" s="1"/>
  <c r="H33" i="67"/>
  <c r="G33" i="67"/>
  <c r="F28" i="67"/>
  <c r="F27" i="67"/>
  <c r="F26" i="67"/>
  <c r="F25" i="67"/>
  <c r="F24" i="67"/>
  <c r="F29" i="67" l="1"/>
  <c r="I9" i="90"/>
  <c r="L35" i="67"/>
  <c r="D9" i="90"/>
  <c r="G35" i="67"/>
  <c r="L9" i="90"/>
  <c r="O35" i="67"/>
  <c r="J9" i="90"/>
  <c r="M35" i="67"/>
  <c r="K9" i="90"/>
  <c r="N35" i="67"/>
  <c r="E9" i="90"/>
  <c r="H35" i="67"/>
  <c r="H9" i="90"/>
  <c r="K35" i="67"/>
  <c r="F9" i="90"/>
  <c r="G9" i="90"/>
  <c r="I32" i="67"/>
  <c r="F7" i="90" s="1"/>
  <c r="F32" i="67"/>
  <c r="C7" i="90" s="1"/>
  <c r="G32" i="67"/>
  <c r="D7" i="90" s="1"/>
  <c r="H32" i="67"/>
  <c r="E7" i="90" s="1"/>
  <c r="F33" i="67"/>
  <c r="C9" i="90" l="1"/>
  <c r="F35" i="67"/>
  <c r="D33" i="66"/>
  <c r="R33" i="66"/>
  <c r="R47" i="66" s="1"/>
  <c r="Y47" i="66" s="1"/>
  <c r="G61" i="66" s="1"/>
  <c r="G33" i="66"/>
  <c r="D10" i="90" l="1"/>
  <c r="F10" i="90"/>
  <c r="G10" i="90"/>
  <c r="G71" i="66" l="1"/>
  <c r="H63" i="66"/>
  <c r="J63" i="66" s="1"/>
  <c r="K63" i="66" s="1"/>
  <c r="H70" i="66"/>
  <c r="J70" i="66" s="1"/>
  <c r="K70" i="66" s="1"/>
  <c r="H65" i="66"/>
  <c r="J65" i="66" s="1"/>
  <c r="K65" i="66" s="1"/>
  <c r="H69" i="66"/>
  <c r="J69" i="66" s="1"/>
  <c r="K69" i="66" s="1"/>
  <c r="H64" i="66"/>
  <c r="J64" i="66" s="1"/>
  <c r="K64" i="66" s="1"/>
  <c r="H67" i="66"/>
  <c r="J67" i="66" s="1"/>
  <c r="K67" i="66" s="1"/>
  <c r="H66" i="66"/>
  <c r="J66" i="66" s="1"/>
  <c r="K66" i="66" s="1"/>
  <c r="H68" i="66"/>
  <c r="J68" i="66" s="1"/>
  <c r="K68" i="66" s="1"/>
  <c r="H62" i="66"/>
  <c r="J62" i="66" s="1"/>
  <c r="K62" i="66" s="1"/>
  <c r="K10" i="90"/>
  <c r="C10" i="90"/>
  <c r="J10" i="90"/>
  <c r="I10" i="90"/>
  <c r="E10" i="90"/>
  <c r="L10" i="90"/>
  <c r="H10" i="90"/>
  <c r="J8" i="90" l="1"/>
  <c r="I68" i="66"/>
  <c r="E8" i="90"/>
  <c r="I63" i="66"/>
  <c r="I62" i="66"/>
  <c r="D8" i="90"/>
  <c r="I64" i="66"/>
  <c r="F8" i="90"/>
  <c r="K8" i="90"/>
  <c r="I69" i="66"/>
  <c r="H8" i="90"/>
  <c r="I66" i="66"/>
  <c r="H61" i="66"/>
  <c r="F71" i="66"/>
  <c r="I70" i="66"/>
  <c r="L8" i="90"/>
  <c r="I8" i="90"/>
  <c r="I67" i="66"/>
  <c r="G8" i="90"/>
  <c r="I65" i="66"/>
  <c r="J61" i="66" l="1"/>
  <c r="I61" i="66"/>
  <c r="H71" i="66"/>
  <c r="I71" i="66" s="1"/>
  <c r="K61" i="66" l="1"/>
  <c r="C8" i="90" s="1"/>
  <c r="J71" i="66"/>
  <c r="K71"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3" authorId="0" shapeId="0" xr:uid="{00000000-0006-0000-0100-000001000000}">
      <text>
        <r>
          <rPr>
            <sz val="9"/>
            <color indexed="81"/>
            <rFont val="Segoe UI"/>
            <family val="2"/>
          </rPr>
          <t>Strategic  Role e.g.:  Restructuring, Mature, Market  Growth, Accelerated Growth</t>
        </r>
      </text>
    </comment>
    <comment ref="D26" authorId="0" shapeId="0" xr:uid="{00000000-0006-0000-0100-000002000000}">
      <text>
        <r>
          <rPr>
            <b/>
            <sz val="8"/>
            <color indexed="81"/>
            <rFont val="Tahoma"/>
            <family val="2"/>
          </rPr>
          <t>Fill in the name of the application or '-'</t>
        </r>
        <r>
          <rPr>
            <sz val="8"/>
            <color indexed="81"/>
            <rFont val="Tahoma"/>
            <family val="2"/>
          </rPr>
          <t xml:space="preserve">
</t>
        </r>
      </text>
    </comment>
    <comment ref="E26" authorId="0" shapeId="0" xr:uid="{00000000-0006-0000-0100-000003000000}">
      <text>
        <r>
          <rPr>
            <b/>
            <sz val="8"/>
            <color indexed="81"/>
            <rFont val="Tahoma"/>
            <family val="2"/>
          </rPr>
          <t>Sales volume in 20xx
(in metric tons)</t>
        </r>
      </text>
    </comment>
    <comment ref="F26" authorId="0" shapeId="0" xr:uid="{00000000-0006-0000-0100-000004000000}">
      <text>
        <r>
          <rPr>
            <b/>
            <sz val="8"/>
            <color indexed="81"/>
            <rFont val="Tahoma"/>
            <family val="2"/>
          </rPr>
          <t>Average sales price over the last 5 years
(in euro/ton)</t>
        </r>
      </text>
    </comment>
    <comment ref="F36" authorId="0" shapeId="0" xr:uid="{00000000-0006-0000-0100-000005000000}">
      <text>
        <r>
          <rPr>
            <b/>
            <sz val="8"/>
            <color indexed="81"/>
            <rFont val="Tahoma"/>
            <family val="2"/>
          </rPr>
          <t>weighted average sales price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9" authorId="0" shapeId="0" xr:uid="{00000000-0006-0000-0800-000001000000}">
      <text>
        <r>
          <rPr>
            <sz val="9"/>
            <color indexed="81"/>
            <rFont val="Tahoma"/>
            <charset val="1"/>
          </rPr>
          <t>Not recommended in the strict application of the PSA with regard compensation rule between positive and negative signals. If 2 positive signals and one negative signal overall score will keep the negative signal as a call for action to mitigate the business risk.</t>
        </r>
      </text>
    </comment>
    <comment ref="E33" authorId="0" shapeId="0" xr:uid="{00000000-0006-0000-0800-000002000000}">
      <text>
        <r>
          <rPr>
            <sz val="9"/>
            <color indexed="81"/>
            <rFont val="Tahoma"/>
            <family val="2"/>
          </rPr>
          <t>Formula and scale are set up just for illustration sake of the position of the PARCs along PSA performance level.
Y axis in this PSA Assessment does not reflect the Cat 6 Sustain value and is set at 0 so that bubbles are aligned in middle of vertical axis. Cat 6 Sustain value is visible on the Cross View Worksheet.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61" authorId="0" shapeId="0" xr:uid="{00000000-0006-0000-0A00-000001000000}">
      <text>
        <r>
          <rPr>
            <sz val="9"/>
            <color indexed="81"/>
            <rFont val="Tahoma"/>
            <charset val="1"/>
          </rPr>
          <t>Formula and scale are set up just for illustration sake of the position of the PARCs along PSA performance level</t>
        </r>
      </text>
    </comment>
  </commentList>
</comments>
</file>

<file path=xl/sharedStrings.xml><?xml version="1.0" encoding="utf-8"?>
<sst xmlns="http://schemas.openxmlformats.org/spreadsheetml/2006/main" count="506" uniqueCount="248">
  <si>
    <t>Water</t>
  </si>
  <si>
    <t>Acidification</t>
  </si>
  <si>
    <t>Total</t>
  </si>
  <si>
    <t>Eutrophication</t>
  </si>
  <si>
    <t>Date</t>
  </si>
  <si>
    <t>Business Unit</t>
  </si>
  <si>
    <t>Name</t>
  </si>
  <si>
    <t>Function</t>
  </si>
  <si>
    <t>Themes</t>
  </si>
  <si>
    <t>Biodegradability</t>
  </si>
  <si>
    <t>PA Average</t>
  </si>
  <si>
    <t>Sales price 
(€/ton)</t>
  </si>
  <si>
    <t>Quantity 
(ton)</t>
  </si>
  <si>
    <t>Turnover</t>
  </si>
  <si>
    <t>Window profile</t>
  </si>
  <si>
    <t>Fresh water conveying pipe</t>
  </si>
  <si>
    <t>Sewage pipe</t>
  </si>
  <si>
    <t>GWP 100a</t>
  </si>
  <si>
    <t>kg CO2-Eq</t>
  </si>
  <si>
    <t>Biogenic CO2 Emissions</t>
  </si>
  <si>
    <t>Human Toxicity</t>
  </si>
  <si>
    <t>MJ</t>
  </si>
  <si>
    <t>Fresh Water Aquatic Ecotoxicity</t>
  </si>
  <si>
    <t>Maritim Ecotoxicity</t>
  </si>
  <si>
    <t>Terrestrial Ecotoxicity</t>
  </si>
  <si>
    <t>Renewable Energy Resources</t>
  </si>
  <si>
    <t>Primary Forest Energy</t>
  </si>
  <si>
    <t>m3</t>
  </si>
  <si>
    <t>Nuclear Energy</t>
  </si>
  <si>
    <t>kg 1,4-DCB</t>
  </si>
  <si>
    <t>Coal Energy</t>
  </si>
  <si>
    <t>Crude Oil Energy</t>
  </si>
  <si>
    <t>Natural Gas Energy</t>
  </si>
  <si>
    <t>Depletion of abiotic resources</t>
  </si>
  <si>
    <t>kg Sb</t>
  </si>
  <si>
    <t>Quantitative Land Use</t>
  </si>
  <si>
    <t>m2a</t>
  </si>
  <si>
    <t>kg SO2-Eq</t>
  </si>
  <si>
    <t>kg PO4-Eq</t>
  </si>
  <si>
    <t>Ozone Depletion</t>
  </si>
  <si>
    <t>kg CFC-11-</t>
  </si>
  <si>
    <t>Photochemical Oxidation</t>
  </si>
  <si>
    <t>kg ethylen</t>
  </si>
  <si>
    <t>xxxx</t>
  </si>
  <si>
    <t>Env. Impact Indicators</t>
  </si>
  <si>
    <t>Units</t>
  </si>
  <si>
    <t>Energy total</t>
  </si>
  <si>
    <t>GWP</t>
  </si>
  <si>
    <t>Sustances list</t>
  </si>
  <si>
    <t>Cat 1</t>
  </si>
  <si>
    <t>Cat 2</t>
  </si>
  <si>
    <t>Category result</t>
  </si>
  <si>
    <t>PSA</t>
  </si>
  <si>
    <t>Chemical hazard and exposure across the life cycle</t>
  </si>
  <si>
    <t>Sub-theme</t>
  </si>
  <si>
    <t>Question description</t>
  </si>
  <si>
    <t>Human Toxicity Classifications</t>
  </si>
  <si>
    <t>Eco Toxicity Classifications</t>
  </si>
  <si>
    <t>Regulatory trends and global conventions</t>
  </si>
  <si>
    <t>PSA title</t>
  </si>
  <si>
    <t>Cat 3</t>
  </si>
  <si>
    <t>Sustainability ambitions along the value chain</t>
  </si>
  <si>
    <t>SIN list</t>
  </si>
  <si>
    <t>Cat 5</t>
  </si>
  <si>
    <t>Environmental and social performance across lifecycle compared to alternative solutions</t>
  </si>
  <si>
    <t>Water&amp; Air Quality</t>
  </si>
  <si>
    <t>Food and Feed availability</t>
  </si>
  <si>
    <t>Healthy habits</t>
  </si>
  <si>
    <t>Safety &amp; prevention</t>
  </si>
  <si>
    <t>Climate</t>
  </si>
  <si>
    <t>Ecolabels</t>
  </si>
  <si>
    <t>Cat 4</t>
  </si>
  <si>
    <t>Authoritative ecolabels, sustainability related certification and standards</t>
  </si>
  <si>
    <t>Scarce Materials</t>
  </si>
  <si>
    <t>Resource Efficiency</t>
  </si>
  <si>
    <t>Renewable-based Materials</t>
  </si>
  <si>
    <t>Renewable Energy</t>
  </si>
  <si>
    <t>Recyclability</t>
  </si>
  <si>
    <t>Fresh Water Availability</t>
  </si>
  <si>
    <t>Energy Efficiency</t>
  </si>
  <si>
    <t>C--</t>
  </si>
  <si>
    <t>B</t>
  </si>
  <si>
    <t>A+</t>
  </si>
  <si>
    <t>A++</t>
  </si>
  <si>
    <t>C-</t>
  </si>
  <si>
    <t>Criteria</t>
  </si>
  <si>
    <r>
      <t xml:space="preserve">Companies shall apply the following criteria to determine whether exposure to substances leads to a material risk:
• The hazardous substance (as per categories on the previous page) represents:
o </t>
    </r>
    <r>
      <rPr>
        <b/>
        <sz val="10"/>
        <color rgb="FF0070C0"/>
        <rFont val="Arial"/>
        <family val="2"/>
      </rPr>
      <t>For Priority 1 substances: &gt; 0.1%, weight-for-weight of the final product
o For Priority 2 substances: &gt; 1.0%, weight-for-weight of the final product</t>
    </r>
    <r>
      <rPr>
        <sz val="10"/>
        <rFont val="Arial"/>
        <family val="2"/>
      </rPr>
      <t xml:space="preserve">
• And, the product is intended for professional or consumer use or for industrial use where the substance is not fully contained
• And, a full risk assessment following a recognized methodology2 was either not executed, or the assessment indicated an unacceptable risk to be present (e.g. Risk Characterization Ratio (RCR) &gt; 1)
</t>
    </r>
  </si>
  <si>
    <t>The PARC has neither positive nor weak signals</t>
  </si>
  <si>
    <t>Safe intended or observed use of the PARC across its lifecycle cannot be demonstrated because  of material risk from priority 2 substances</t>
  </si>
  <si>
    <t>Safe intended or observed use of the PARC across its lifecycle cannot be demonstrated because  of material risk from priority 1 substances</t>
  </si>
  <si>
    <t>The PARC contains substance(s) included in the priority 2 substance list and the listing is relevant for the application (i.e. a ban on use in food applications is only relevant for food applications)</t>
  </si>
  <si>
    <t>The PARC contains substance(s) included in the priority 1 substance list and the listing is relevant for the application (i.e. a ban on use in food applications is only relevant for food applications)</t>
  </si>
  <si>
    <t xml:space="preserve">The PARC delivers on top sustainability commitments of actors in the value chain and/or their representative associations, e.g. by:
–  Substituting a “Strong Negative” solution, or
–  Delivering on a top sustainability commitment in the industry (as evidenced by a materiality assessment, or a strong partnership with relevant players to deliver on the commitment)
AND: The PARC must be regarded as amongst the best-in-class solutions in the market in terms  of sustainability performance on the respective sustainability indicator
</t>
  </si>
  <si>
    <t xml:space="preserve">The PARC delivers on other sustainability commitments of actors in the value chain and/or their representative associations (as evidenced by a commitment made in public communication which includes an action plan with explicit date at which the ban / restriction becomes effective 
The PARC delivers on top sustainability commitments of top players and/or industry without having top performance </t>
  </si>
  <si>
    <t>The PARC is banned/restricted because of sustainability reasons by one opinion leader or large market player 
Optional: companies may consider non-public communication from credible sources (e.g. direct customer communication) on bans / or restrictions of relevant actors in the value chain because  
of sustainability reasons</t>
  </si>
  <si>
    <t>The PARC is banned/restricted because of sustainability reasons by at least two relevant opinion leaders or large market players or one association 
Optional: companies may consider non-public communication from credible sources (e.g. direct customer communication) on bans / or restrictions of relevant actors in the value chain because of sustainability reasons</t>
  </si>
  <si>
    <t>The PARC enables customers to obtain ecolabel(s) and/or certificate(s) which are leading indicators on sustainability performance in the value chain ( e.g. for which the market penetration is &lt;20% (i.e. strong differentiating performance)</t>
  </si>
  <si>
    <t>The PARC enables customers to obtain ecolabel(s) and/or certificate(s) which are leading indicators on sustainability performance in the value chain (e.g. for which market penetration is &lt;50%)</t>
  </si>
  <si>
    <t>The PARC prevents customers from being granted ecolabels and/or certificates which are leading indicators on sustainability performance in the value chain ( e.g. and for which the market penetration is &gt;50%)</t>
  </si>
  <si>
    <t>Not applicable</t>
  </si>
  <si>
    <t>Back to assessment</t>
  </si>
  <si>
    <t>Back</t>
  </si>
  <si>
    <t>PARC1</t>
  </si>
  <si>
    <t>PARC2</t>
  </si>
  <si>
    <t>PARC3</t>
  </si>
  <si>
    <t>PARC4</t>
  </si>
  <si>
    <t>PARC5</t>
  </si>
  <si>
    <t>PARC6</t>
  </si>
  <si>
    <t>PARC7</t>
  </si>
  <si>
    <t>PARC8</t>
  </si>
  <si>
    <t>PARC9</t>
  </si>
  <si>
    <t>PARC10</t>
  </si>
  <si>
    <t>Performance</t>
  </si>
  <si>
    <t>Ecotoxicity total</t>
  </si>
  <si>
    <t>TOTAL LT</t>
  </si>
  <si>
    <t>Total ST</t>
  </si>
  <si>
    <t>SUB-THEMES (ST)</t>
  </si>
  <si>
    <t>ENERGY</t>
  </si>
  <si>
    <t>Environmental Costs Leading themes in k€</t>
  </si>
  <si>
    <t>Environmental Costs (Sub-Themes) in k€</t>
  </si>
  <si>
    <t>Environmental Costs Total in k€</t>
  </si>
  <si>
    <t>Sales
(k €)</t>
  </si>
  <si>
    <t>Revenues min. Env.Costs</t>
  </si>
  <si>
    <t>Revenues div. By Env costs</t>
  </si>
  <si>
    <t>4 LEADING THEMES (LT)</t>
  </si>
  <si>
    <t xml:space="preserve"> 4  LEADING THEMES (LT)</t>
  </si>
  <si>
    <t>Strong Negative</t>
  </si>
  <si>
    <t>Label</t>
  </si>
  <si>
    <t>Weak Negative</t>
  </si>
  <si>
    <t>Neutral</t>
  </si>
  <si>
    <t>Weak Postive</t>
  </si>
  <si>
    <t>Stong positive</t>
  </si>
  <si>
    <t>&lt;</t>
  </si>
  <si>
    <t>&gt;=</t>
  </si>
  <si>
    <t>Value</t>
  </si>
  <si>
    <t>Sup level</t>
  </si>
  <si>
    <t>Inf level</t>
  </si>
  <si>
    <t>Comparative signals</t>
  </si>
  <si>
    <t>Sustainable Value</t>
  </si>
  <si>
    <r>
      <t xml:space="preserve">Companies shall develop a list of Priority 1 and Priority 2 substances which should </t>
    </r>
    <r>
      <rPr>
        <b/>
        <sz val="10"/>
        <rFont val="Arial"/>
        <family val="2"/>
      </rPr>
      <t xml:space="preserve">at least * </t>
    </r>
    <r>
      <rPr>
        <sz val="10"/>
        <rFont val="Arial"/>
        <family val="2"/>
      </rPr>
      <t xml:space="preserve">include substances classified as :
</t>
    </r>
    <r>
      <rPr>
        <sz val="8"/>
        <rFont val="Arial"/>
        <family val="2"/>
      </rPr>
      <t>* this a minimum list, companies may add additional substances and/or move substances from priority 2 to priority 1 (though not the other way round)</t>
    </r>
    <r>
      <rPr>
        <sz val="10"/>
        <rFont val="Arial"/>
        <family val="2"/>
      </rPr>
      <t xml:space="preserve">
Priority 1 substances
. * CMR known or presumed 
. . . . - GHS categories 1A and 1B (Hazard Statement H340, H350, H360 or H362)
. . . . - IARC groups 1 and 2A
. . . . - NTP US known human carcinogens and reasonably suspect human carcinogens
. * Endocrine disruptors (known or presumed)**
</t>
    </r>
    <r>
      <rPr>
        <sz val="8"/>
        <rFont val="Arial"/>
        <family val="2"/>
      </rPr>
      <t>**Companies should use the EU definition as it is the most adavnced. If another definition of Endocrine Disruptors is used, companies shall report on the definition used.</t>
    </r>
    <r>
      <rPr>
        <sz val="10"/>
        <rFont val="Arial"/>
        <family val="2"/>
      </rPr>
      <t xml:space="preserve">
Priority 2 substances
. * CMR suspected 
. . . . - GHS category 2 CMRs (Hazard Statement H341, H351 or H361)
. . . . - GHS categories 1A and 1B Skin sensitizer and category 1 respiratory sensitizer (Hazard Statement H317 or H334)
. . . . - GHS categories 1 Specific organ toxic  repeated exposure (Hazard Statement H 372)
. . . . - IARC group 2B Carcinogens
. . . . .-GHS categories 1/2  Acute human toxicity - dermal , oral , inhalation  (Hazard Statement H300, H310, H330 or H372) 
Consider the full value chain, from cradle-to-grave or from cradle-to-cradle when appropriate. 
Hazard statement list : http://www.msds-europe.com/id-486-h_p_statements_ghs_clp.html 
GHS documentation : https://www.unece.org/fileadmin/DAM/trans/danger/publi/ghs/ghs_rev04/English/ST-SG-AC10-30-Rev4e.pdf
NTP list : https://ntp.niehs.nih.gov/ntp/roc/content/listed_substances_508.pdf
IARC : https://monographs.iarc.fr/list-of-classifications-volumes/</t>
    </r>
  </si>
  <si>
    <t>The PARC actively eliminates a material risk from priority 1 substances</t>
  </si>
  <si>
    <t>The PARC actively eliminates a material risk from priority 2 substances</t>
  </si>
  <si>
    <t>Companies shall develop a list of Priority 1 and Priority 2 substances which should at least * include substances classified as :
* this a minimum list, companies may add additional substances and/or move substances from priority 2 to priority 1 (though not the other way round)
Priority 1 substances
. * vPvB (Very Persistent and Very Bio-accumulative)
. * PBT (Persistent, Bio-accumulative and Toxic) 
. * POP (Persistent Organic Pollutant)
in the environment as defined by EU Reach, US TSCA or equivalent
Priority 2 substances
. * Acute aquatic toxicity and chronic aquatic toxic category 1 (Hazard Statement H400, H410)
. * Ozone depleting substances category 1 (Hazard Statement H420)
Consider the full value chain, from cradle-to-grave or from cradle-to-cradle when appropriate.
PBT list : https://www.epa.gov/toxics-release-inventory-tri-program/persistent-bioaccumulative-toxic-pbt-chemicals-covered-tri
POP list : http://chm.pops.int/TheConvention/ThePOPs/ListingofPOPs/tabid/2509/Default.aspx
Hazard statement list : http://www.msds-europe.com/id-486-h_p_statements_ghs_clp.html"</t>
  </si>
  <si>
    <t>e.g. SIN list</t>
  </si>
  <si>
    <t xml:space="preserve">Companies shall evaluate how a PARC performs on sustainability-related requirements and objectives of relevant actors in the value chain.
To evaluate how a PARC performs on sustainability-related requirements and objectives, companies shall:
1. Analyze sustainability requirements and objectives of key actors in the respective application and region. At the minimum, companies shall assess the requirements and objectives of:
o Opinion leaders which may include organizations whose opinion is expected to lead to changed behavior or actions by market players (e.g. early warning indicator lists which are relevant in the respective value chain, such as SIN list), and/or
o Large players in application or value chain, which may include relevant direct and intermediate, potential customers, relevant brand owners and retailers, end-customers or consumers, associations or alliances, suppliers and supplier associations
2. Define:
o Top sustainability commitments of key actors in the value chain and/or their representative associations (as evidenced by a materiality assessment, or a strong partnership by relevant players to deliver on the commitment)
o Other secondary sustainability commitments of actors in the value chain and/or their representative associations as evidenced by a commitment made in public communication which includes an action plan with explicit date
3. Assess the implications of the above sustainability commitments for specific products and applications, e.g.:
o What products are banned/restricted because of sustainability reasons?
o What products are promoted because of their contribution to sustainability requirements and objectives?
Consider the full value chain, from cradle-to-grave or from cradle-to-cradle when appropriate.
Link to the SIN Database : www.sinlist.chemsec.org
</t>
  </si>
  <si>
    <t xml:space="preserve">Companies shall evaluate requirements and objectives of relevant ecolabels and sustainability-related certification in the application
• At the minimum, companies shall consider ecolabels and certificates which are leading and accepted indicators on sustainability performance in the value chain, as defined by the materiality analysis
• Companies should define what a relevant ecolabel is. If there is no relevant ecolabel/certificate, there is no signal
•Companies may also consider:
o Ecolabels which are nice-to-have and which signal superior sustainability performance
o Other relevant ecolabels to be identified per application and region (examples can be found on ecolabelindex.com, for example)
Consider the full value chain, from cradle-to-grave or from cradle-to-cradle when appropriate.
Examples of relevant sources
•Requirements for ecolabel classification
•Requirements for certification
</t>
  </si>
  <si>
    <t xml:space="preserve">Companies shall evaluate how the PARC performs on sustainability signals when compared to alternative solutions
•At the minimum, companies shall consider any relevant
o WBCSD guidance for the chemical industry on environmental LCA minimum requirements (Product Life Cycle Metrics for Chemical Products (WBCSD, 2014))
o WBCSD social metrics minimum requirements (Social Capital Protocol, WBCSD 2017 and Social Metrics for Chemical Products, WBCSD 2016)
o It’s not a minimum requirement to execute LCAs
•Companies may also consider: Other sustainability-related signals
•Excluded are: profitability, price, volume, growth
•Included are: helping to increase access to or penetration of solutions which improve environmental or social performance (e.g. availability of high quality food)
</t>
  </si>
  <si>
    <t xml:space="preserve">Emissions in the atmosphere of substances with a Greenhouse Gas (GHG) potential during the whole lifecycle of the product and its applications (raw material extraction and processing, manufacturing, use and end of life, including reprocessing).
Consider the full value chain, from cradle-to-grave, or from cradle-to-cradle when appropriate, and the climate change impact of associated products or technologies in the application.
Global Warming Potential Values : http://www.ghgprotocol.org/sites/default/files/ghgp/Global-Warming-Potential-Values%20%28Feb%2016%202016%29_1.pdf
</t>
  </si>
  <si>
    <t>Production and the consumption of renewable-based materials and the enablers allowing to increase their use or to make them more competitive.
Consider the full value chain, from cradle-to-grave or from cradle-to-cradle when appropriate.</t>
  </si>
  <si>
    <t>Consumption of non renewable resources (energy excluded) in the upstream or downstream value chain, by extending the lifetime of products or goods or by favoring re-usability or remanufacturing, among others. Using less or using longer.
Consider the full value chain, from cradle-to-grave or from cradle-to-cradle when appropriate.</t>
  </si>
  <si>
    <t>The consumption of scarce raw materials, as defined by
. * the Critical Elements List from the SPM team,
. * the CRM27 (the 27 Critical Raw Materials) from EU.
http://teamsites.solvay.com/sites/SustainableDevelopment/SPMreferences/List_Scarce_Materials.png
http://ec.europa.eu/growth/sectors/raw-materials/specific-interest/critical_en
Consider the full value chain, from cradle-to-grave, or from cradle-to-cradle when appropriate, and the value retained in material flows.</t>
  </si>
  <si>
    <t>Production, supply chain and consumption of fresh water.
Fresh water is naturally occurring water on Earth's surface in ice, lakes, rivers and underground. Fresh water is generally characterized by having low concentrations of dissolved salts and other total dissolved solids. The term specifically excludes seawater.
The main uses of fresh water are potable, industrial and irrigation water.
Consider the full value chain, from cradle-to-grave, or from cradle-to-cradle when appropriate, and the water withdrawal impact of associated products or technologies in the application.</t>
  </si>
  <si>
    <t>The production and the consumption of recycled materials and the enablers allowing to increase their use or to make them more competitive.
Consider the full value chain, from cradle-to-grave, or from cradle-to-cradle when appropriate, and the value retained in material flows.</t>
  </si>
  <si>
    <t>Production of renewable energy and the enablers to increase its adoption, affordability and competitiveness.
Consider the full value chain, from cradle-to-grave, or from cradle-to-cradle when appropriate, and the primary energy impact of associated products or technologies in the application.</t>
  </si>
  <si>
    <t>Waste Generation &amp; Valorization</t>
  </si>
  <si>
    <r>
      <t xml:space="preserve">Relevant sustainability performance criteria
</t>
    </r>
    <r>
      <rPr>
        <b/>
        <sz val="10"/>
        <color rgb="FF0070C0"/>
        <rFont val="Arial"/>
        <family val="2"/>
      </rPr>
      <t>See hereunder some examples to be adjusted by sectors or companies</t>
    </r>
  </si>
  <si>
    <t>.- The generation of waste. Waste are unwanted or unusable equipment's, products and materials that are discarded after use. They include municipal solid waste (household trash/refuse), industrial waste, hazardous waste, waste water, among others.
.- The valorization of waste, transforming them into valuable materials and energy. 
Re-usability, reparability and remanufacturing are covered in the Resource Efficiency question and Biodegradability is covered in the Biodegradability performance criteria.
Consider the full value chain, from cradle-to-grave, or from cradle-to-cradle when appropriate, and the value retained in material flows.</t>
  </si>
  <si>
    <t>Energy consumption (non renewable or renewable) in the downstream value chain.
Consider the full value chain, from cradle-to-grave, or from cradle-to-cradle when appropriate, and the primary energy impact of associated products or technologies in the application.</t>
  </si>
  <si>
    <t>Potential of biodegradation, that is the disintegration of materials by bacteria, fungi, or other biological means back into natural elements.
Valorization of these elements is covered in the waste valorization performance criteria
Consider the full value chain, from cradle-to-grave or from cradle-to-cradle when appropriate.</t>
  </si>
  <si>
    <t>The PARC has direct, significant and measurable disadvantages in terms of environmental and social performance (over the life cycle when compared to relevant solutions, performance is below average, yet not a bottom performer)</t>
  </si>
  <si>
    <t>The PARC has direct, significant and measurable disadvantages in terms of environmental and social performance over the life cycle and the PARC is amongst bottom sustainability performers on key sustainability indicators</t>
  </si>
  <si>
    <t>PSA Glossary</t>
  </si>
  <si>
    <t>Go to sustainability performance criteria</t>
  </si>
  <si>
    <t>Monetized Impact</t>
  </si>
  <si>
    <t>PRODUCT</t>
  </si>
  <si>
    <t>APPLICATION</t>
  </si>
  <si>
    <t xml:space="preserve">Sustainable  Value </t>
  </si>
  <si>
    <t>PSA category results vs Sustainable value</t>
  </si>
  <si>
    <t>Cat 1 to 5</t>
  </si>
  <si>
    <t>PSA assessment</t>
  </si>
  <si>
    <t xml:space="preserve">Cat 6 </t>
  </si>
  <si>
    <t>Revenue vs Environmental Impact</t>
  </si>
  <si>
    <t>Product Ecoprofile (PSA Optional)</t>
  </si>
  <si>
    <t>Shadow costs coefficient EUR/unit of Env Impact (sources Solvay SPM for illustration) can be adapted</t>
  </si>
  <si>
    <t>PARC ID level 2</t>
  </si>
  <si>
    <t>Business Line</t>
  </si>
  <si>
    <t>Business Line XYZ</t>
  </si>
  <si>
    <t>Strategic Role of Business Line</t>
  </si>
  <si>
    <t>Product Line</t>
  </si>
  <si>
    <t>Product Line XYZ</t>
  </si>
  <si>
    <t>Contact Person (Accountable for PARC)</t>
  </si>
  <si>
    <t>(Business Responsible for Sustainability)</t>
  </si>
  <si>
    <t>Year</t>
  </si>
  <si>
    <t>PARC ID level 1
Insert your own ID (later we will have a masterlist)</t>
  </si>
  <si>
    <t>Priority of PARC
As defined by the "Priority Quick Check"</t>
  </si>
  <si>
    <t>PARC and value chain description
Manufacturing process, products, applications, (regions), eol</t>
  </si>
  <si>
    <t>Raw materials used in PARC</t>
  </si>
  <si>
    <t>Contribution to SDG(s), name SDGs of relevance</t>
  </si>
  <si>
    <t>Region</t>
  </si>
  <si>
    <t>Strategic end market</t>
  </si>
  <si>
    <t>Strategic sub end market</t>
  </si>
  <si>
    <t>PARC Type (product/application focused)</t>
  </si>
  <si>
    <t>PARC Type (mono/multi)</t>
  </si>
  <si>
    <t>Comment</t>
  </si>
  <si>
    <t>Vinyl Chloride, Stabilizers, PVC processing aids</t>
  </si>
  <si>
    <t>9, 12, 13</t>
  </si>
  <si>
    <t>A</t>
  </si>
  <si>
    <t>External BU/BL gross sales 2019 according to ERP modul / CRM-system (k Euros)</t>
  </si>
  <si>
    <t>Global</t>
  </si>
  <si>
    <t>Plastics</t>
  </si>
  <si>
    <t>Mono</t>
  </si>
  <si>
    <t xml:space="preserve">A </t>
  </si>
  <si>
    <t>PVC for Extended Use</t>
  </si>
  <si>
    <t>Chloro-Alkaline Electrolysis (EU InHouse), VC-production (EU InHouse), VC-swap (US, CN); PVC-Suspension polymerization (EU, US, CN), pelletizing, supply to compounders &amp; fabricators, recycling consortium (window profiles)</t>
  </si>
  <si>
    <t>Mature</t>
  </si>
  <si>
    <t>PARC name (level 1)
Insert your own name (later we will have a masterlist)</t>
  </si>
  <si>
    <t>A.1.</t>
  </si>
  <si>
    <t>2. Application-oriented pathway (APR)</t>
  </si>
  <si>
    <t>LIST OF</t>
  </si>
  <si>
    <t>application 4</t>
  </si>
  <si>
    <t>application 5</t>
  </si>
  <si>
    <t>application 6</t>
  </si>
  <si>
    <t>application 7</t>
  </si>
  <si>
    <t>application 8</t>
  </si>
  <si>
    <t>application 9</t>
  </si>
  <si>
    <t>application 10</t>
  </si>
  <si>
    <t>Assessment (PSA Mandatory Cat 1 to 5)</t>
  </si>
  <si>
    <r>
      <t xml:space="preserve">General information on PARC(s) </t>
    </r>
    <r>
      <rPr>
        <b/>
        <sz val="14"/>
        <color theme="0"/>
        <rFont val="Calibri"/>
        <family val="2"/>
        <scheme val="minor"/>
      </rPr>
      <t>Product-Application-Region-Combination(s)</t>
    </r>
  </si>
  <si>
    <t>PVC-Suspensions in Construction</t>
  </si>
  <si>
    <t>Step 3 : Define PSA pathway</t>
  </si>
  <si>
    <t xml:space="preserve">Step 4 :  Complete business scope information </t>
  </si>
  <si>
    <t>Examples based on materiality analysis</t>
  </si>
  <si>
    <t>Formulate the questions according to Materiality</t>
  </si>
  <si>
    <t>Relevance</t>
  </si>
  <si>
    <t xml:space="preserve"> in </t>
  </si>
  <si>
    <t>High</t>
  </si>
  <si>
    <t>Moderate</t>
  </si>
  <si>
    <t>Low</t>
  </si>
  <si>
    <t xml:space="preserve">Computing + &amp; - </t>
  </si>
  <si>
    <t>STEP 5: Run the Assessment + Complete Evidence sheet</t>
  </si>
  <si>
    <t>HIGH</t>
  </si>
  <si>
    <t>1. Product-oriented pathway (PAR)</t>
  </si>
  <si>
    <t>Not recommended</t>
  </si>
  <si>
    <t>PSA Evidence - Collect here the narrative about the assessment + references &amp; links to documents that support the claims positive &amp; negative</t>
  </si>
  <si>
    <t>PVC Suspension (PICTURAL) Example that could be used and adapted as template</t>
  </si>
  <si>
    <t>Combination of Cat 1 to 5 on horizontal axis and Cat 6 Sustainable Value on vertical axis.</t>
  </si>
  <si>
    <t xml:space="preserve">The PARC supports customers in:
-Delivering on today’s regulations (e.g. fiscal incentives) and global conventions or
-Actively replacing substances which are listed under ‘weak negative’ </t>
  </si>
  <si>
    <t>The PARC provides a direct, significant and measurable improvement over relevant competing solutions in the market, and
– AND: The contribution of the chemical product to the PARC is fundamental or extensive
– AND: The PARC is amongst the best-in-class solutions in the market in terms of sustainability performance</t>
  </si>
  <si>
    <t>The PARC supports customers in: 
-Implementing future regulations &amp; global conventions which have already been passed (yet not put in force) today, or
-Actively replacing substances which are listed under ‘strong negative’</t>
  </si>
  <si>
    <t>Typical process to follow
1.Start with full list of relevant criteria
2.Select relevant sustainability performance criteria for the application (e.g. energy, water, etc.)
3.Consider relevant competing solutions, which shall include the most mainstream alternative solution, in the market
4.Estimate overall performance versus competing solutions on the relevant sustainability criteria in the relevant life cycle step(s) of the product
5.Optional materiality test: Is the benefit direct and significant so that customer will opt for your solution instead of a competing solution?</t>
  </si>
  <si>
    <t xml:space="preserve">
Air quality is typically influenced by concentration of CO, NOx, SOx and Particulate Matter.
Fresh water is naturally occurring water on Earth's surface in ice, lakes, rivers and underground. Fresh water is generally characterized by having low concentrations of dissolved salts and other total dissolved solids. The term specifically excludes seawater.
The main uses of fresh water are potable, industrial and irrigation water.
Consider the full value chain, from cradle-to-grave or from cradle-to-cradle when appropriate.</t>
  </si>
  <si>
    <t>. * the food production for human basic needs and its nutritional content (cereals, fruits, vegetables, meat, fish, ....)
. * the food supply chain efficiency (from production until consumption), including food processing, transformation and distribution.
Feed is to be considered as well in the case animals are grown for human consumption.
Consider the full value chain, from cradle-to-grave or from cradle-to-cradle when appropriate.</t>
  </si>
  <si>
    <t>Consumption or use of products which affect health, as stated by authoritative health institutes such as WHO, NHS (UK), NIH (USA), Health Canada, among others.
Consider the full value chain, from cradle-to-grave or from cradle-to-cradle when appropriate.</t>
  </si>
  <si>
    <t>Prevention of occurrence of physical injuries or exposure to infectious diseases (vaccine, ...).
Consider the full value chain, from cradle-to-grave or from cradle-to-cradle when appropriate.</t>
  </si>
  <si>
    <t>Companies shall evaluate announcements by regulatory bodies and lists considered to be early warning indicators for upcoming legislation (yet in force or not) and shall develop a list of Priority 1 and Priority 2 substances which should at least* include substances classified as :
* this a minimum list, companies may add additional substances and/or move substances from priority 2 to priority 1 (though not the other way round)
Priority 1 substances:
. * Banned and restricted substances, as communicated with a clear sunset date by individual OECD members or partners, by supranational organizations (e.g. EU) or by supranational bodies (e.g. UNEP, WHO), including:
. . . . - US EPA Section 6 Banned Chemicals
. . . . - REACH authorization list (Annex XIV)
. . . . - Ban of a substance identified under REACH restrictions (Annex XVII)
. . . . - Laws,regulations,bans/restrictions from individual OECD countries
. * Globally relevant conventions, including:
. . . . - Substances causing damage to the ozone layer as listed in the Montreal protocol
. . . . - Persistent organic pollutants (POPs), as identified under the Stockholm Convention
. . . . - Substances subject to prior informed consent (PIC) under the Rotterdam Convention
Priority 2 substances: 
. * Substances of very high concern, as identified under REACH regulation (candidate list), or similar lists in other countries
. * California Proposition 65
. * OSPAR list 
Consider the full value chain, from cradle-to-grave or from cradle-to-cradle when appropriate.
Companies may also consider(optional) :
. * Other relevant "opinion leading" countries ( e.g. BRIC) and states (E.G. California)
.* Other countries.states representing significant share of PARC demand or use.
.* Other lists considered to be early warning indicators</t>
  </si>
  <si>
    <t>The PARC provides a direct, significant and measurable improvement over mainstream solutions (or over next–best alternative if you are the leading solution over the life cycle, and
The contribution of the chemical product to the PARC is fundamental, extensive, or substantial</t>
  </si>
  <si>
    <t>PARC gross sales in 2019 [k  EUR, Source: ERP module, CRM]</t>
  </si>
  <si>
    <t>Y axis forced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</si>
</sst>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000"/>
    <numFmt numFmtId="166" formatCode="#0%"/>
    <numFmt numFmtId="167" formatCode="0.00000%"/>
  </numFmts>
  <fonts count="37" x14ac:knownFonts="1">
    <font>
      <sz val="10"/>
      <name val="Arial"/>
    </font>
    <font>
      <sz val="10"/>
      <name val="Arial"/>
      <family val="2"/>
    </font>
    <font>
      <sz val="8"/>
      <name val="Arial"/>
      <family val="2"/>
    </font>
    <font>
      <b/>
      <sz val="10"/>
      <name val="Arial"/>
      <family val="2"/>
    </font>
    <font>
      <sz val="8"/>
      <color indexed="81"/>
      <name val="Tahoma"/>
      <family val="2"/>
    </font>
    <font>
      <b/>
      <sz val="8"/>
      <color indexed="81"/>
      <name val="Tahoma"/>
      <family val="2"/>
    </font>
    <font>
      <b/>
      <sz val="12"/>
      <name val="Arial"/>
      <family val="2"/>
    </font>
    <font>
      <sz val="12"/>
      <name val="Arial"/>
      <family val="2"/>
    </font>
    <font>
      <u/>
      <sz val="10"/>
      <color indexed="12"/>
      <name val="Arial"/>
      <family val="2"/>
    </font>
    <font>
      <sz val="12"/>
      <color indexed="9"/>
      <name val="Arial"/>
      <family val="2"/>
    </font>
    <font>
      <sz val="10"/>
      <name val="Arial"/>
      <family val="2"/>
    </font>
    <font>
      <b/>
      <sz val="12"/>
      <color indexed="9"/>
      <name val="Arial"/>
      <family val="2"/>
    </font>
    <font>
      <sz val="11"/>
      <color theme="1"/>
      <name val="Calibri"/>
      <family val="2"/>
      <scheme val="minor"/>
    </font>
    <font>
      <sz val="8"/>
      <color indexed="8"/>
      <name val="Arial"/>
      <family val="2"/>
    </font>
    <font>
      <b/>
      <sz val="12"/>
      <color theme="0"/>
      <name val="Arial"/>
      <family val="2"/>
    </font>
    <font>
      <b/>
      <sz val="10"/>
      <color rgb="FF0070C0"/>
      <name val="Arial"/>
      <family val="2"/>
    </font>
    <font>
      <sz val="12"/>
      <color rgb="FF0070C0"/>
      <name val="Arial"/>
      <family val="2"/>
    </font>
    <font>
      <b/>
      <sz val="10"/>
      <color rgb="FFFF0000"/>
      <name val="Arial"/>
      <family val="2"/>
    </font>
    <font>
      <sz val="10"/>
      <color theme="0" tint="-0.34998626667073579"/>
      <name val="Arial"/>
      <family val="2"/>
    </font>
    <font>
      <sz val="10"/>
      <name val="Arial"/>
      <family val="2"/>
    </font>
    <font>
      <b/>
      <sz val="11"/>
      <color theme="1"/>
      <name val="Calibri"/>
      <family val="2"/>
      <scheme val="minor"/>
    </font>
    <font>
      <b/>
      <sz val="11"/>
      <name val="Calibri"/>
      <family val="2"/>
      <scheme val="minor"/>
    </font>
    <font>
      <b/>
      <sz val="20"/>
      <color theme="0"/>
      <name val="Calibri"/>
      <family val="2"/>
      <scheme val="minor"/>
    </font>
    <font>
      <sz val="9"/>
      <color indexed="81"/>
      <name val="Segoe UI"/>
      <family val="2"/>
    </font>
    <font>
      <b/>
      <sz val="14"/>
      <color theme="0"/>
      <name val="Calibri"/>
      <family val="2"/>
      <scheme val="minor"/>
    </font>
    <font>
      <sz val="14"/>
      <name val="Arial"/>
      <family val="2"/>
    </font>
    <font>
      <sz val="14"/>
      <color rgb="FF0070C0"/>
      <name val="Arial"/>
      <family val="2"/>
    </font>
    <font>
      <b/>
      <sz val="14"/>
      <name val="Arial"/>
      <family val="2"/>
    </font>
    <font>
      <sz val="9"/>
      <color indexed="81"/>
      <name val="Tahoma"/>
      <family val="2"/>
    </font>
    <font>
      <sz val="10"/>
      <color theme="0" tint="-0.249977111117893"/>
      <name val="Arial"/>
      <family val="2"/>
    </font>
    <font>
      <u/>
      <sz val="12"/>
      <color indexed="12"/>
      <name val="Arial"/>
      <family val="2"/>
    </font>
    <font>
      <sz val="9"/>
      <color indexed="81"/>
      <name val="Tahoma"/>
      <charset val="1"/>
    </font>
    <font>
      <sz val="18"/>
      <name val="Arial"/>
      <family val="2"/>
    </font>
    <font>
      <b/>
      <sz val="14"/>
      <color rgb="FF0070C0"/>
      <name val="Arial"/>
      <family val="2"/>
    </font>
    <font>
      <sz val="10"/>
      <color rgb="FFFF0000"/>
      <name val="Arial"/>
      <family val="2"/>
    </font>
    <font>
      <sz val="22"/>
      <name val="Arial"/>
      <family val="2"/>
    </font>
    <font>
      <sz val="5"/>
      <color rgb="FF222222"/>
      <name val="Arial"/>
      <family val="2"/>
    </font>
  </fonts>
  <fills count="2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theme="0" tint="-0.249977111117893"/>
        <bgColor indexed="64"/>
      </patternFill>
    </fill>
    <fill>
      <patternFill patternType="solid">
        <fgColor theme="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9CCFF"/>
        <bgColor indexed="64"/>
      </patternFill>
    </fill>
    <fill>
      <patternFill patternType="solid">
        <fgColor theme="4" tint="0.79998168889431442"/>
        <bgColor indexed="64"/>
      </patternFill>
    </fill>
    <fill>
      <patternFill patternType="solid">
        <fgColor rgb="FF333399"/>
        <bgColor indexed="64"/>
      </patternFill>
    </fill>
    <fill>
      <patternFill patternType="solid">
        <fgColor theme="2"/>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style="thin">
        <color indexed="9"/>
      </left>
      <right/>
      <top/>
      <bottom/>
      <diagonal/>
    </border>
    <border>
      <left/>
      <right style="thin">
        <color indexed="9"/>
      </right>
      <top/>
      <bottom/>
      <diagonal/>
    </border>
    <border>
      <left style="thin">
        <color indexed="9"/>
      </left>
      <right style="hair">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hair">
        <color indexed="22"/>
      </right>
      <top/>
      <bottom/>
      <diagonal/>
    </border>
    <border>
      <left style="hair">
        <color indexed="9"/>
      </left>
      <right style="hair">
        <color indexed="22"/>
      </right>
      <top style="hair">
        <color indexed="22"/>
      </top>
      <bottom/>
      <diagonal/>
    </border>
    <border>
      <left style="hair">
        <color indexed="22"/>
      </left>
      <right style="hair">
        <color indexed="22"/>
      </right>
      <top/>
      <bottom/>
      <diagonal/>
    </border>
    <border>
      <left style="hair">
        <color indexed="22"/>
      </left>
      <right/>
      <top/>
      <bottom/>
      <diagonal/>
    </border>
    <border>
      <left style="hair">
        <color indexed="22"/>
      </left>
      <right style="hair">
        <color indexed="22"/>
      </right>
      <top style="hair">
        <color indexed="22"/>
      </top>
      <bottom/>
      <diagonal/>
    </border>
    <border>
      <left style="hair">
        <color indexed="22"/>
      </left>
      <right/>
      <top style="hair">
        <color indexed="22"/>
      </top>
      <bottom/>
      <diagonal/>
    </border>
    <border>
      <left/>
      <right/>
      <top/>
      <bottom style="hair">
        <color indexed="22"/>
      </bottom>
      <diagonal/>
    </border>
    <border>
      <left/>
      <right/>
      <top style="hair">
        <color indexed="22"/>
      </top>
      <bottom style="hair">
        <color indexed="22"/>
      </bottom>
      <diagonal/>
    </border>
    <border>
      <left/>
      <right/>
      <top style="hair">
        <color indexed="22"/>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9"/>
      </left>
      <right/>
      <top style="thin">
        <color indexed="9"/>
      </top>
      <bottom style="thin">
        <color indexed="9"/>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3" fillId="0" borderId="0"/>
    <xf numFmtId="0" fontId="12" fillId="0" borderId="0"/>
    <xf numFmtId="0" fontId="10" fillId="0" borderId="0"/>
    <xf numFmtId="164" fontId="19" fillId="0" borderId="0" applyFont="0" applyFill="0" applyBorder="0" applyAlignment="0" applyProtection="0"/>
  </cellStyleXfs>
  <cellXfs count="253">
    <xf numFmtId="0" fontId="0" fillId="0" borderId="0" xfId="0"/>
    <xf numFmtId="0" fontId="0" fillId="2" borderId="0" xfId="0" applyFill="1"/>
    <xf numFmtId="0" fontId="0" fillId="0" borderId="0" xfId="0" applyFill="1"/>
    <xf numFmtId="49" fontId="0" fillId="0" borderId="10" xfId="0" applyNumberFormat="1" applyFill="1" applyBorder="1" applyAlignment="1" applyProtection="1">
      <alignment horizontal="left" wrapText="1"/>
      <protection locked="0"/>
    </xf>
    <xf numFmtId="49" fontId="0" fillId="2" borderId="10" xfId="0" applyNumberFormat="1" applyFill="1" applyBorder="1" applyAlignment="1" applyProtection="1">
      <alignment horizontal="left" wrapText="1"/>
      <protection locked="0"/>
    </xf>
    <xf numFmtId="3" fontId="0" fillId="0" borderId="13" xfId="0" applyNumberFormat="1" applyFill="1" applyBorder="1" applyAlignment="1" applyProtection="1">
      <alignment horizontal="right"/>
      <protection locked="0"/>
    </xf>
    <xf numFmtId="3" fontId="0" fillId="0" borderId="14" xfId="0" applyNumberFormat="1" applyFill="1" applyBorder="1" applyAlignment="1" applyProtection="1">
      <alignment horizontal="right"/>
      <protection locked="0"/>
    </xf>
    <xf numFmtId="3" fontId="0" fillId="2" borderId="13" xfId="0" applyNumberFormat="1" applyFill="1" applyBorder="1" applyAlignment="1" applyProtection="1">
      <alignment horizontal="right"/>
      <protection locked="0"/>
    </xf>
    <xf numFmtId="3" fontId="0" fillId="2" borderId="14" xfId="0" applyNumberFormat="1" applyFill="1" applyBorder="1" applyAlignment="1" applyProtection="1">
      <alignment horizontal="right"/>
      <protection locked="0"/>
    </xf>
    <xf numFmtId="0" fontId="0" fillId="0" borderId="20" xfId="0" applyBorder="1"/>
    <xf numFmtId="0" fontId="3" fillId="0" borderId="20" xfId="0" applyFont="1" applyBorder="1"/>
    <xf numFmtId="0" fontId="10" fillId="0" borderId="0" xfId="0" applyFont="1" applyFill="1"/>
    <xf numFmtId="0" fontId="0" fillId="0" borderId="0" xfId="0" applyAlignment="1">
      <alignment wrapText="1"/>
    </xf>
    <xf numFmtId="0" fontId="0" fillId="0" borderId="0" xfId="0" applyAlignment="1">
      <alignment vertical="top"/>
    </xf>
    <xf numFmtId="0" fontId="1" fillId="2" borderId="1" xfId="0" applyFont="1" applyFill="1" applyBorder="1"/>
    <xf numFmtId="0" fontId="1" fillId="0" borderId="0" xfId="0" applyFont="1" applyAlignment="1">
      <alignment vertical="top"/>
    </xf>
    <xf numFmtId="0" fontId="8" fillId="0" borderId="0" xfId="1" quotePrefix="1" applyAlignment="1" applyProtection="1">
      <alignment vertical="top" wrapText="1"/>
    </xf>
    <xf numFmtId="0" fontId="8" fillId="0" borderId="0" xfId="1" applyAlignment="1" applyProtection="1">
      <alignment vertical="top" wrapText="1"/>
    </xf>
    <xf numFmtId="0" fontId="3" fillId="0" borderId="0" xfId="0" applyFont="1" applyAlignment="1">
      <alignment horizontal="center" vertical="center"/>
    </xf>
    <xf numFmtId="0" fontId="1" fillId="0" borderId="0" xfId="0" applyFont="1"/>
    <xf numFmtId="2" fontId="0" fillId="0" borderId="0" xfId="0" applyNumberFormat="1"/>
    <xf numFmtId="0" fontId="1" fillId="11" borderId="0" xfId="0" applyFont="1" applyFill="1" applyBorder="1" applyAlignment="1">
      <alignment horizontal="center"/>
    </xf>
    <xf numFmtId="2" fontId="0" fillId="11" borderId="0" xfId="0" applyNumberFormat="1" applyFill="1"/>
    <xf numFmtId="0" fontId="0" fillId="0" borderId="0" xfId="0" applyAlignment="1">
      <alignment horizontal="right"/>
    </xf>
    <xf numFmtId="0" fontId="0" fillId="6" borderId="20" xfId="0" applyNumberFormat="1" applyFill="1" applyBorder="1" applyAlignment="1">
      <alignment horizontal="center" wrapText="1"/>
    </xf>
    <xf numFmtId="0" fontId="0" fillId="7" borderId="20" xfId="0" applyNumberFormat="1" applyFill="1" applyBorder="1" applyAlignment="1">
      <alignment horizontal="center" wrapText="1"/>
    </xf>
    <xf numFmtId="0" fontId="0" fillId="9" borderId="20" xfId="0" applyNumberFormat="1" applyFill="1" applyBorder="1" applyAlignment="1">
      <alignment horizontal="center" wrapText="1"/>
    </xf>
    <xf numFmtId="0" fontId="0" fillId="10" borderId="20" xfId="0" applyNumberFormat="1" applyFill="1" applyBorder="1" applyAlignment="1">
      <alignment horizontal="center" wrapText="1"/>
    </xf>
    <xf numFmtId="0" fontId="1" fillId="10" borderId="20" xfId="0" applyNumberFormat="1" applyFont="1" applyFill="1" applyBorder="1" applyAlignment="1">
      <alignment horizontal="center" wrapText="1"/>
    </xf>
    <xf numFmtId="0" fontId="0" fillId="0" borderId="20" xfId="0" applyNumberFormat="1" applyFill="1" applyBorder="1" applyAlignment="1">
      <alignment horizontal="center" wrapText="1"/>
    </xf>
    <xf numFmtId="0" fontId="0" fillId="8" borderId="20" xfId="0" applyNumberFormat="1" applyFill="1" applyBorder="1" applyAlignment="1">
      <alignment horizontal="center" wrapText="1"/>
    </xf>
    <xf numFmtId="0" fontId="1" fillId="8" borderId="20" xfId="0" applyNumberFormat="1" applyFont="1" applyFill="1" applyBorder="1" applyAlignment="1">
      <alignment horizontal="center" wrapText="1"/>
    </xf>
    <xf numFmtId="165" fontId="0" fillId="0" borderId="20" xfId="0" applyNumberFormat="1" applyBorder="1"/>
    <xf numFmtId="0" fontId="0" fillId="0" borderId="0" xfId="0" applyAlignment="1">
      <alignment horizontal="center" vertical="center" wrapText="1"/>
    </xf>
    <xf numFmtId="0" fontId="1" fillId="0" borderId="0" xfId="0" applyFont="1" applyAlignment="1">
      <alignment horizontal="center" vertical="center" wrapText="1"/>
    </xf>
    <xf numFmtId="3" fontId="0" fillId="0" borderId="0" xfId="0" applyNumberFormat="1"/>
    <xf numFmtId="0" fontId="1" fillId="14" borderId="0" xfId="0" applyFont="1" applyFill="1" applyAlignment="1">
      <alignment horizontal="center" vertical="center" wrapText="1"/>
    </xf>
    <xf numFmtId="3" fontId="0" fillId="0" borderId="0" xfId="0" applyNumberFormat="1" applyFill="1"/>
    <xf numFmtId="9" fontId="0" fillId="0" borderId="0" xfId="2" applyFont="1" applyFill="1"/>
    <xf numFmtId="0" fontId="0" fillId="19" borderId="0" xfId="0" applyFill="1"/>
    <xf numFmtId="167" fontId="0" fillId="0" borderId="0" xfId="2" applyNumberFormat="1" applyFont="1" applyFill="1"/>
    <xf numFmtId="0" fontId="16" fillId="0" borderId="0" xfId="0" applyFont="1"/>
    <xf numFmtId="0" fontId="0" fillId="0" borderId="0" xfId="0" applyBorder="1"/>
    <xf numFmtId="0" fontId="0" fillId="0" borderId="23" xfId="0" applyBorder="1"/>
    <xf numFmtId="0" fontId="0" fillId="0" borderId="25" xfId="0" applyBorder="1"/>
    <xf numFmtId="0" fontId="0" fillId="0" borderId="26" xfId="0" applyBorder="1"/>
    <xf numFmtId="0" fontId="0" fillId="0" borderId="27" xfId="0" applyBorder="1"/>
    <xf numFmtId="9" fontId="0" fillId="11" borderId="0" xfId="0" applyNumberFormat="1" applyFill="1" applyBorder="1"/>
    <xf numFmtId="9" fontId="0" fillId="0" borderId="0" xfId="0" applyNumberFormat="1" applyFill="1" applyBorder="1"/>
    <xf numFmtId="9" fontId="0" fillId="0" borderId="23" xfId="0" applyNumberFormat="1" applyFill="1" applyBorder="1"/>
    <xf numFmtId="0" fontId="1" fillId="0" borderId="24" xfId="0" applyFont="1" applyBorder="1"/>
    <xf numFmtId="0" fontId="1" fillId="0" borderId="22" xfId="0" applyFont="1" applyBorder="1"/>
    <xf numFmtId="0" fontId="1" fillId="0" borderId="28" xfId="0" applyFont="1" applyBorder="1"/>
    <xf numFmtId="0" fontId="0" fillId="20" borderId="28" xfId="0" applyFill="1" applyBorder="1"/>
    <xf numFmtId="0" fontId="0" fillId="14" borderId="28" xfId="0" applyFill="1" applyBorder="1"/>
    <xf numFmtId="0" fontId="0" fillId="21" borderId="28" xfId="0" applyFill="1" applyBorder="1"/>
    <xf numFmtId="0" fontId="0" fillId="17" borderId="28" xfId="0" applyFill="1" applyBorder="1"/>
    <xf numFmtId="0" fontId="0" fillId="13" borderId="29" xfId="0" applyFill="1" applyBorder="1"/>
    <xf numFmtId="0" fontId="1" fillId="0" borderId="0" xfId="0" applyFont="1" applyAlignment="1">
      <alignment horizontal="center" wrapText="1"/>
    </xf>
    <xf numFmtId="0" fontId="3" fillId="0" borderId="0" xfId="0" applyFont="1" applyBorder="1"/>
    <xf numFmtId="165" fontId="0" fillId="0" borderId="0" xfId="0" applyNumberFormat="1" applyBorder="1"/>
    <xf numFmtId="0" fontId="8" fillId="6" borderId="0" xfId="1" applyFill="1" applyAlignment="1" applyProtection="1">
      <alignment vertical="top" wrapText="1"/>
    </xf>
    <xf numFmtId="0" fontId="3" fillId="0" borderId="20" xfId="0" applyFont="1" applyBorder="1" applyAlignment="1">
      <alignment horizontal="center" vertical="center"/>
    </xf>
    <xf numFmtId="0" fontId="1" fillId="15" borderId="0" xfId="0" applyFont="1" applyFill="1" applyAlignment="1">
      <alignment horizontal="center" vertical="center" wrapText="1"/>
    </xf>
    <xf numFmtId="0" fontId="0" fillId="0" borderId="31" xfId="0" applyBorder="1"/>
    <xf numFmtId="9" fontId="0" fillId="0" borderId="0" xfId="0" applyNumberFormat="1"/>
    <xf numFmtId="0" fontId="1" fillId="2" borderId="1" xfId="0" applyFont="1" applyFill="1" applyBorder="1" applyAlignment="1">
      <alignment wrapText="1"/>
    </xf>
    <xf numFmtId="3" fontId="0" fillId="0" borderId="0" xfId="0" applyNumberFormat="1" applyAlignment="1">
      <alignment vertical="top"/>
    </xf>
    <xf numFmtId="0" fontId="3" fillId="15" borderId="30" xfId="0" applyFont="1" applyFill="1" applyBorder="1" applyAlignment="1">
      <alignment wrapText="1"/>
    </xf>
    <xf numFmtId="49" fontId="1" fillId="0" borderId="10" xfId="0" applyNumberFormat="1" applyFont="1" applyFill="1" applyBorder="1" applyAlignment="1" applyProtection="1">
      <alignment horizontal="left" wrapText="1"/>
      <protection locked="0"/>
    </xf>
    <xf numFmtId="0" fontId="21" fillId="0" borderId="33" xfId="0" applyFont="1" applyFill="1" applyBorder="1" applyAlignment="1" applyProtection="1">
      <alignment horizontal="right" wrapText="1"/>
      <protection locked="0"/>
    </xf>
    <xf numFmtId="0" fontId="21" fillId="0" borderId="34" xfId="0" applyFont="1" applyFill="1" applyBorder="1" applyAlignment="1" applyProtection="1">
      <alignment horizontal="right" wrapText="1"/>
      <protection locked="0"/>
    </xf>
    <xf numFmtId="0" fontId="20" fillId="0" borderId="34" xfId="0" applyFont="1" applyFill="1" applyBorder="1" applyAlignment="1" applyProtection="1">
      <alignment wrapText="1"/>
      <protection locked="0"/>
    </xf>
    <xf numFmtId="0" fontId="21" fillId="0" borderId="35" xfId="0" applyFont="1" applyFill="1" applyBorder="1" applyAlignment="1" applyProtection="1">
      <alignment horizontal="right" vertical="top" wrapText="1"/>
      <protection locked="0"/>
    </xf>
    <xf numFmtId="0" fontId="21" fillId="0" borderId="35" xfId="0" applyFont="1" applyFill="1" applyBorder="1" applyAlignment="1" applyProtection="1">
      <alignment horizontal="left" vertical="top" wrapText="1"/>
      <protection locked="0"/>
    </xf>
    <xf numFmtId="0" fontId="21" fillId="0" borderId="34" xfId="0" applyFont="1" applyFill="1" applyBorder="1" applyAlignment="1" applyProtection="1">
      <alignment horizontal="left" vertical="top" wrapText="1"/>
      <protection locked="0"/>
    </xf>
    <xf numFmtId="164" fontId="21" fillId="0" borderId="36" xfId="6" applyFont="1" applyFill="1" applyBorder="1" applyAlignment="1" applyProtection="1">
      <alignment horizontal="right" wrapText="1"/>
      <protection locked="0"/>
    </xf>
    <xf numFmtId="164" fontId="21" fillId="0" borderId="33" xfId="6" applyFont="1" applyFill="1" applyBorder="1" applyAlignment="1" applyProtection="1">
      <alignment horizontal="right" wrapText="1"/>
      <protection locked="0"/>
    </xf>
    <xf numFmtId="164" fontId="21" fillId="0" borderId="34" xfId="6" applyFont="1" applyFill="1" applyBorder="1" applyAlignment="1" applyProtection="1">
      <alignment horizontal="right" wrapText="1"/>
      <protection locked="0"/>
    </xf>
    <xf numFmtId="14" fontId="20" fillId="0" borderId="29" xfId="0" applyNumberFormat="1" applyFont="1" applyFill="1" applyBorder="1" applyAlignment="1" applyProtection="1">
      <alignment wrapText="1"/>
      <protection locked="0"/>
    </xf>
    <xf numFmtId="0" fontId="21" fillId="0" borderId="40" xfId="0" applyFont="1" applyFill="1" applyBorder="1" applyAlignment="1" applyProtection="1">
      <alignment horizontal="left" vertical="top" wrapText="1"/>
      <protection locked="0"/>
    </xf>
    <xf numFmtId="3" fontId="20" fillId="0" borderId="36" xfId="0" applyNumberFormat="1" applyFont="1" applyFill="1" applyBorder="1" applyAlignment="1" applyProtection="1">
      <alignment wrapText="1"/>
      <protection locked="0"/>
    </xf>
    <xf numFmtId="0" fontId="21" fillId="0" borderId="33" xfId="0" applyFont="1" applyFill="1" applyBorder="1" applyAlignment="1" applyProtection="1">
      <alignment horizontal="left" vertical="top" wrapText="1"/>
      <protection locked="0"/>
    </xf>
    <xf numFmtId="0" fontId="26" fillId="0" borderId="0" xfId="0" applyFont="1"/>
    <xf numFmtId="0" fontId="25" fillId="0" borderId="0" xfId="0" applyFont="1"/>
    <xf numFmtId="0" fontId="0" fillId="25" borderId="0" xfId="0" applyFill="1"/>
    <xf numFmtId="0" fontId="8" fillId="14" borderId="0" xfId="1" quotePrefix="1" applyFill="1" applyAlignment="1" applyProtection="1">
      <alignment vertical="top" wrapText="1"/>
    </xf>
    <xf numFmtId="0" fontId="8" fillId="14" borderId="0" xfId="1" applyFill="1" applyAlignment="1" applyProtection="1">
      <alignment vertical="top" wrapText="1"/>
    </xf>
    <xf numFmtId="0" fontId="0" fillId="0" borderId="20" xfId="0" applyBorder="1" applyAlignment="1">
      <alignment wrapText="1"/>
    </xf>
    <xf numFmtId="0" fontId="8" fillId="12" borderId="0" xfId="1" applyFill="1" applyAlignment="1" applyProtection="1">
      <alignment vertical="top" wrapText="1"/>
    </xf>
    <xf numFmtId="0" fontId="30" fillId="0" borderId="0" xfId="1" quotePrefix="1" applyFont="1" applyAlignment="1" applyProtection="1">
      <alignment horizontal="center" vertical="center"/>
    </xf>
    <xf numFmtId="0" fontId="32" fillId="0" borderId="0" xfId="0" applyFont="1"/>
    <xf numFmtId="0" fontId="8" fillId="0" borderId="0" xfId="1" quotePrefix="1" applyAlignment="1" applyProtection="1"/>
    <xf numFmtId="0" fontId="32" fillId="0" borderId="0" xfId="0" applyFont="1" applyAlignment="1">
      <alignment horizontal="center" vertical="center"/>
    </xf>
    <xf numFmtId="0" fontId="32" fillId="0" borderId="0" xfId="0" applyFont="1" applyAlignment="1"/>
    <xf numFmtId="0" fontId="0" fillId="0" borderId="0" xfId="0" applyAlignment="1"/>
    <xf numFmtId="0" fontId="33" fillId="0" borderId="0" xfId="0" applyFont="1"/>
    <xf numFmtId="0" fontId="3" fillId="19" borderId="0" xfId="0" applyFont="1" applyFill="1" applyAlignment="1">
      <alignment vertical="center" wrapText="1"/>
    </xf>
    <xf numFmtId="0" fontId="7" fillId="0" borderId="0" xfId="0" applyFont="1"/>
    <xf numFmtId="0" fontId="0" fillId="0" borderId="0" xfId="0" applyAlignment="1">
      <alignment horizontal="center"/>
    </xf>
    <xf numFmtId="0" fontId="0" fillId="0" borderId="0" xfId="0" applyProtection="1">
      <protection locked="0"/>
    </xf>
    <xf numFmtId="0" fontId="14" fillId="0" borderId="0" xfId="0" applyFont="1" applyFill="1" applyAlignment="1" applyProtection="1">
      <alignment vertical="center"/>
      <protection locked="0"/>
    </xf>
    <xf numFmtId="0" fontId="11" fillId="5" borderId="18" xfId="0" applyFont="1" applyFill="1" applyBorder="1" applyAlignment="1" applyProtection="1">
      <alignment vertical="center"/>
      <protection locked="0"/>
    </xf>
    <xf numFmtId="0" fontId="1" fillId="0" borderId="0" xfId="0" applyFont="1" applyProtection="1"/>
    <xf numFmtId="0" fontId="0" fillId="0" borderId="0" xfId="0" applyProtection="1"/>
    <xf numFmtId="0" fontId="7" fillId="3" borderId="0" xfId="0" applyFont="1" applyFill="1" applyAlignment="1" applyProtection="1">
      <alignment vertical="center" wrapText="1"/>
    </xf>
    <xf numFmtId="0" fontId="7" fillId="3" borderId="0" xfId="0" applyFont="1" applyFill="1" applyAlignment="1" applyProtection="1">
      <alignment vertical="top" wrapText="1"/>
    </xf>
    <xf numFmtId="0" fontId="0" fillId="3" borderId="0" xfId="0" applyFill="1" applyProtection="1"/>
    <xf numFmtId="0" fontId="18" fillId="3" borderId="0" xfId="0" applyFont="1" applyFill="1" applyProtection="1"/>
    <xf numFmtId="0" fontId="0" fillId="3" borderId="0" xfId="0" applyFill="1" applyAlignment="1" applyProtection="1"/>
    <xf numFmtId="0" fontId="11" fillId="5" borderId="18" xfId="0" applyFont="1" applyFill="1" applyBorder="1" applyAlignment="1" applyProtection="1">
      <alignment vertical="center"/>
    </xf>
    <xf numFmtId="0" fontId="22" fillId="24" borderId="32" xfId="0" applyFont="1" applyFill="1" applyBorder="1" applyAlignment="1" applyProtection="1"/>
    <xf numFmtId="0" fontId="11" fillId="24" borderId="19" xfId="0" applyFont="1" applyFill="1" applyBorder="1" applyAlignment="1" applyProtection="1">
      <alignment vertical="center"/>
    </xf>
    <xf numFmtId="0" fontId="7" fillId="3" borderId="0" xfId="0" applyFont="1" applyFill="1" applyBorder="1" applyAlignment="1" applyProtection="1">
      <alignment vertical="center"/>
    </xf>
    <xf numFmtId="0" fontId="9" fillId="3" borderId="0" xfId="0" applyFont="1" applyFill="1" applyBorder="1" applyAlignment="1" applyProtection="1">
      <alignment horizontal="center" vertical="center"/>
    </xf>
    <xf numFmtId="0" fontId="21" fillId="22" borderId="37" xfId="0" applyFont="1" applyFill="1" applyBorder="1" applyAlignment="1" applyProtection="1">
      <alignment wrapText="1"/>
    </xf>
    <xf numFmtId="0" fontId="21" fillId="22" borderId="38" xfId="0" applyFont="1" applyFill="1" applyBorder="1" applyAlignment="1" applyProtection="1">
      <alignment wrapText="1"/>
    </xf>
    <xf numFmtId="0" fontId="20" fillId="22" borderId="38" xfId="0" applyFont="1" applyFill="1" applyBorder="1" applyAlignment="1" applyProtection="1">
      <alignment wrapText="1"/>
    </xf>
    <xf numFmtId="0" fontId="20" fillId="22" borderId="39" xfId="0" applyFont="1" applyFill="1" applyBorder="1" applyAlignment="1" applyProtection="1">
      <alignment wrapText="1"/>
    </xf>
    <xf numFmtId="0" fontId="0" fillId="12" borderId="43" xfId="0" applyFill="1" applyBorder="1" applyAlignment="1" applyProtection="1">
      <alignment wrapText="1"/>
    </xf>
    <xf numFmtId="0" fontId="0" fillId="12" borderId="42" xfId="0" applyFill="1" applyBorder="1" applyAlignment="1" applyProtection="1">
      <alignment wrapText="1"/>
    </xf>
    <xf numFmtId="0" fontId="21" fillId="22" borderId="37" xfId="0" applyFont="1" applyFill="1" applyBorder="1" applyAlignment="1" applyProtection="1">
      <alignment vertical="top" wrapText="1"/>
    </xf>
    <xf numFmtId="0" fontId="21" fillId="22" borderId="38" xfId="0" applyFont="1" applyFill="1" applyBorder="1" applyAlignment="1" applyProtection="1">
      <alignment vertical="top" wrapText="1"/>
    </xf>
    <xf numFmtId="0" fontId="21" fillId="22" borderId="39" xfId="0" applyFont="1" applyFill="1" applyBorder="1" applyAlignment="1" applyProtection="1">
      <alignment vertical="top" wrapText="1"/>
    </xf>
    <xf numFmtId="0" fontId="3" fillId="4" borderId="3" xfId="0" applyFont="1" applyFill="1" applyBorder="1" applyAlignment="1" applyProtection="1">
      <alignment horizontal="left" indent="1"/>
    </xf>
    <xf numFmtId="0" fontId="3" fillId="4" borderId="0" xfId="0" applyFont="1" applyFill="1" applyBorder="1" applyAlignment="1" applyProtection="1">
      <alignment horizontal="left" indent="1"/>
    </xf>
    <xf numFmtId="0" fontId="1" fillId="4" borderId="0" xfId="0" applyFont="1" applyFill="1" applyBorder="1" applyAlignment="1" applyProtection="1">
      <alignment horizontal="left" indent="1"/>
    </xf>
    <xf numFmtId="0" fontId="0" fillId="4" borderId="4" xfId="0" applyFill="1" applyBorder="1" applyAlignment="1" applyProtection="1">
      <alignment horizontal="left" indent="1"/>
    </xf>
    <xf numFmtId="0" fontId="0" fillId="3" borderId="0" xfId="0" applyFill="1" applyAlignment="1" applyProtection="1">
      <alignment horizontal="right"/>
    </xf>
    <xf numFmtId="0" fontId="3" fillId="4" borderId="3" xfId="0" applyFont="1" applyFill="1" applyBorder="1" applyAlignment="1" applyProtection="1">
      <alignment horizontal="left" vertical="top" indent="1"/>
    </xf>
    <xf numFmtId="0" fontId="3" fillId="4" borderId="9" xfId="0" applyFont="1" applyFill="1" applyBorder="1" applyAlignment="1" applyProtection="1">
      <alignment horizontal="left" vertical="top"/>
    </xf>
    <xf numFmtId="0" fontId="3" fillId="4" borderId="11" xfId="0" applyFont="1" applyFill="1" applyBorder="1" applyAlignment="1" applyProtection="1">
      <alignment horizontal="right" vertical="top" wrapText="1"/>
    </xf>
    <xf numFmtId="0" fontId="3" fillId="4" borderId="12" xfId="0" applyFont="1" applyFill="1" applyBorder="1" applyAlignment="1" applyProtection="1">
      <alignment horizontal="right" vertical="top" wrapText="1"/>
    </xf>
    <xf numFmtId="0" fontId="1" fillId="3" borderId="0" xfId="0" applyFont="1" applyFill="1" applyAlignment="1" applyProtection="1">
      <alignment horizontal="right"/>
    </xf>
    <xf numFmtId="0" fontId="3" fillId="4" borderId="5" xfId="0" applyFont="1" applyFill="1" applyBorder="1" applyAlignment="1" applyProtection="1">
      <alignment horizontal="left" indent="1"/>
    </xf>
    <xf numFmtId="3" fontId="0" fillId="4" borderId="14" xfId="0" applyNumberFormat="1" applyFill="1" applyBorder="1" applyAlignment="1" applyProtection="1">
      <alignment horizontal="right"/>
    </xf>
    <xf numFmtId="0" fontId="0" fillId="4" borderId="0" xfId="0" applyFill="1" applyBorder="1" applyAlignment="1" applyProtection="1">
      <alignment horizontal="right"/>
    </xf>
    <xf numFmtId="3" fontId="0" fillId="4" borderId="0" xfId="0" applyNumberFormat="1" applyFill="1" applyBorder="1" applyAlignment="1" applyProtection="1">
      <alignment horizontal="right"/>
    </xf>
    <xf numFmtId="166" fontId="6" fillId="4" borderId="2" xfId="2" applyNumberFormat="1" applyFont="1" applyFill="1" applyBorder="1" applyAlignment="1" applyProtection="1">
      <alignment vertical="center"/>
    </xf>
    <xf numFmtId="0" fontId="0" fillId="4" borderId="0" xfId="0" applyFill="1" applyBorder="1" applyAlignment="1" applyProtection="1">
      <alignment horizontal="left" indent="1"/>
    </xf>
    <xf numFmtId="0" fontId="0" fillId="4" borderId="6" xfId="0" applyFill="1" applyBorder="1" applyProtection="1"/>
    <xf numFmtId="0" fontId="0" fillId="4" borderId="7" xfId="0" applyFill="1" applyBorder="1" applyProtection="1"/>
    <xf numFmtId="0" fontId="0" fillId="4" borderId="8" xfId="0" applyFill="1" applyBorder="1" applyProtection="1"/>
    <xf numFmtId="0" fontId="7" fillId="3" borderId="0" xfId="0" applyFont="1" applyFill="1" applyBorder="1" applyAlignment="1" applyProtection="1">
      <alignment vertical="center" wrapText="1"/>
    </xf>
    <xf numFmtId="0" fontId="11" fillId="5" borderId="19" xfId="0" applyFont="1" applyFill="1" applyBorder="1" applyAlignment="1" applyProtection="1">
      <alignment vertical="center"/>
    </xf>
    <xf numFmtId="0" fontId="0" fillId="3" borderId="0" xfId="0" applyFill="1" applyBorder="1" applyProtection="1"/>
    <xf numFmtId="0" fontId="3" fillId="3" borderId="0" xfId="0" applyFont="1" applyFill="1" applyBorder="1" applyAlignment="1" applyProtection="1">
      <alignment horizontal="left" indent="1"/>
    </xf>
    <xf numFmtId="0" fontId="0" fillId="3" borderId="0" xfId="0" applyFill="1" applyBorder="1" applyAlignment="1" applyProtection="1">
      <alignment horizontal="left" indent="1"/>
    </xf>
    <xf numFmtId="0" fontId="11" fillId="5" borderId="41" xfId="0" applyFont="1" applyFill="1" applyBorder="1" applyAlignment="1" applyProtection="1">
      <alignment vertical="center"/>
    </xf>
    <xf numFmtId="0" fontId="0" fillId="2" borderId="0" xfId="0" applyFill="1" applyProtection="1"/>
    <xf numFmtId="0" fontId="20" fillId="22" borderId="39" xfId="0" applyFont="1" applyFill="1" applyBorder="1" applyAlignment="1" applyProtection="1">
      <alignment vertical="top" wrapText="1"/>
    </xf>
    <xf numFmtId="0" fontId="20" fillId="12" borderId="0" xfId="0" applyFont="1" applyFill="1" applyBorder="1" applyAlignment="1" applyProtection="1">
      <alignment vertical="top" wrapText="1"/>
    </xf>
    <xf numFmtId="0" fontId="0" fillId="12" borderId="0" xfId="0" applyFill="1" applyAlignment="1" applyProtection="1">
      <alignment wrapText="1"/>
    </xf>
    <xf numFmtId="0" fontId="20" fillId="22" borderId="32" xfId="0" applyFont="1" applyFill="1" applyBorder="1" applyAlignment="1" applyProtection="1">
      <alignment vertical="top" wrapText="1"/>
    </xf>
    <xf numFmtId="0" fontId="20" fillId="22" borderId="22" xfId="0" applyFont="1" applyFill="1" applyBorder="1" applyAlignment="1" applyProtection="1">
      <alignment vertical="top" wrapText="1"/>
    </xf>
    <xf numFmtId="0" fontId="20" fillId="22" borderId="24" xfId="0" applyFont="1" applyFill="1" applyBorder="1" applyAlignment="1" applyProtection="1">
      <alignment vertical="top" wrapText="1"/>
    </xf>
    <xf numFmtId="0" fontId="0" fillId="0" borderId="0" xfId="0" applyAlignment="1" applyProtection="1"/>
    <xf numFmtId="0" fontId="1" fillId="0" borderId="0" xfId="0" applyFont="1" applyFill="1" applyProtection="1"/>
    <xf numFmtId="0" fontId="3" fillId="0" borderId="0" xfId="0" applyFont="1" applyAlignment="1" applyProtection="1">
      <alignment horizontal="left"/>
    </xf>
    <xf numFmtId="0" fontId="3" fillId="0" borderId="0" xfId="0" applyFont="1" applyAlignment="1" applyProtection="1"/>
    <xf numFmtId="0" fontId="3" fillId="0" borderId="0" xfId="0" applyFont="1" applyAlignment="1" applyProtection="1">
      <alignment vertical="top"/>
    </xf>
    <xf numFmtId="0" fontId="0" fillId="0" borderId="0" xfId="0" applyAlignment="1" applyProtection="1">
      <alignment vertical="top"/>
    </xf>
    <xf numFmtId="0" fontId="10" fillId="0" borderId="0" xfId="0" applyFont="1" applyProtection="1"/>
    <xf numFmtId="0" fontId="1" fillId="0" borderId="0" xfId="0" applyFont="1" applyAlignment="1" applyProtection="1">
      <alignment vertical="top"/>
    </xf>
    <xf numFmtId="0" fontId="1" fillId="0" borderId="0" xfId="0" applyFont="1" applyAlignment="1" applyProtection="1">
      <alignment vertical="top" wrapText="1"/>
    </xf>
    <xf numFmtId="0" fontId="0" fillId="16" borderId="0" xfId="0" applyFill="1" applyAlignment="1" applyProtection="1">
      <alignment vertical="top"/>
    </xf>
    <xf numFmtId="0" fontId="1" fillId="14" borderId="0" xfId="0" applyFont="1" applyFill="1" applyAlignment="1" applyProtection="1">
      <alignment vertical="top"/>
    </xf>
    <xf numFmtId="0" fontId="0" fillId="15" borderId="0" xfId="0" applyFill="1" applyAlignment="1" applyProtection="1">
      <alignment vertical="top"/>
    </xf>
    <xf numFmtId="0" fontId="0" fillId="17" borderId="0" xfId="0" applyFill="1" applyAlignment="1" applyProtection="1">
      <alignment vertical="top"/>
    </xf>
    <xf numFmtId="0" fontId="0" fillId="13" borderId="0" xfId="0" applyFill="1" applyAlignment="1" applyProtection="1">
      <alignment vertical="top"/>
    </xf>
    <xf numFmtId="0" fontId="0" fillId="0" borderId="0" xfId="0" applyAlignment="1" applyProtection="1">
      <alignment vertical="top" wrapText="1"/>
    </xf>
    <xf numFmtId="0" fontId="1" fillId="0" borderId="0" xfId="0" applyFont="1" applyAlignment="1" applyProtection="1">
      <alignment horizontal="center" vertical="top" wrapText="1"/>
    </xf>
    <xf numFmtId="0" fontId="10" fillId="0" borderId="0" xfId="0" applyFont="1" applyAlignment="1" applyProtection="1">
      <alignment vertical="top"/>
    </xf>
    <xf numFmtId="0" fontId="10" fillId="0" borderId="0" xfId="0" applyFont="1" applyAlignment="1" applyProtection="1">
      <alignment vertical="top" wrapText="1"/>
    </xf>
    <xf numFmtId="0" fontId="1" fillId="6" borderId="0" xfId="0" applyFont="1" applyFill="1" applyAlignment="1" applyProtection="1">
      <alignment vertical="top"/>
    </xf>
    <xf numFmtId="0" fontId="0" fillId="6" borderId="0" xfId="0" applyFill="1" applyAlignment="1" applyProtection="1">
      <alignment vertical="top" wrapText="1"/>
    </xf>
    <xf numFmtId="0" fontId="17" fillId="6" borderId="0" xfId="0" applyFont="1" applyFill="1" applyAlignment="1" applyProtection="1">
      <alignment vertical="top" wrapText="1"/>
    </xf>
    <xf numFmtId="0" fontId="3" fillId="6" borderId="0" xfId="0" applyFont="1" applyFill="1" applyAlignment="1" applyProtection="1">
      <alignment vertical="top" wrapText="1"/>
    </xf>
    <xf numFmtId="0" fontId="1" fillId="6" borderId="0" xfId="0" applyFont="1" applyFill="1" applyAlignment="1" applyProtection="1">
      <alignment vertical="top" wrapText="1"/>
    </xf>
    <xf numFmtId="0" fontId="15" fillId="0" borderId="0" xfId="0" applyFont="1" applyAlignment="1" applyProtection="1">
      <alignment vertical="top" wrapText="1"/>
    </xf>
    <xf numFmtId="0" fontId="0" fillId="0" borderId="0" xfId="0" applyFont="1" applyAlignment="1" applyProtection="1">
      <alignment vertical="top" wrapText="1"/>
    </xf>
    <xf numFmtId="0" fontId="0" fillId="0" borderId="0" xfId="0" applyFont="1" applyAlignment="1" applyProtection="1">
      <alignment vertical="top"/>
    </xf>
    <xf numFmtId="0" fontId="0" fillId="0" borderId="0" xfId="0" applyAlignment="1" applyProtection="1">
      <alignment wrapText="1"/>
    </xf>
    <xf numFmtId="49" fontId="0" fillId="0" borderId="0" xfId="0" applyNumberFormat="1"/>
    <xf numFmtId="0" fontId="0" fillId="0" borderId="20" xfId="0" applyBorder="1" applyProtection="1">
      <protection locked="0"/>
    </xf>
    <xf numFmtId="0" fontId="32" fillId="0" borderId="0" xfId="0" applyFont="1" applyAlignment="1" applyProtection="1">
      <alignment horizontal="center" vertical="center"/>
    </xf>
    <xf numFmtId="0" fontId="32" fillId="0" borderId="0" xfId="0" applyFont="1" applyAlignment="1" applyProtection="1"/>
    <xf numFmtId="0" fontId="32" fillId="0" borderId="0" xfId="0" applyFont="1" applyProtection="1"/>
    <xf numFmtId="0" fontId="0" fillId="0" borderId="0" xfId="0" quotePrefix="1" applyProtection="1"/>
    <xf numFmtId="3" fontId="21" fillId="23" borderId="36" xfId="0" applyNumberFormat="1" applyFont="1" applyFill="1" applyBorder="1" applyAlignment="1" applyProtection="1">
      <alignment vertical="top" wrapText="1"/>
      <protection locked="0"/>
    </xf>
    <xf numFmtId="0" fontId="7" fillId="2" borderId="0" xfId="0" applyFont="1" applyFill="1" applyAlignment="1" applyProtection="1">
      <alignment vertical="center"/>
    </xf>
    <xf numFmtId="0" fontId="0" fillId="0" borderId="0" xfId="0" applyFill="1" applyProtection="1"/>
    <xf numFmtId="0" fontId="32" fillId="0" borderId="0" xfId="0" applyFont="1" applyFill="1" applyProtection="1"/>
    <xf numFmtId="0" fontId="3" fillId="12" borderId="31" xfId="0" applyFont="1" applyFill="1" applyBorder="1" applyAlignment="1" applyProtection="1">
      <alignment horizontal="center" vertical="center" wrapText="1"/>
    </xf>
    <xf numFmtId="0" fontId="0" fillId="14" borderId="0" xfId="0" applyFill="1" applyAlignment="1" applyProtection="1">
      <alignment vertical="top" wrapText="1"/>
    </xf>
    <xf numFmtId="0" fontId="1" fillId="14" borderId="0" xfId="0" applyFont="1" applyFill="1" applyAlignment="1" applyProtection="1">
      <alignment horizontal="center" vertical="top" wrapText="1"/>
    </xf>
    <xf numFmtId="0" fontId="0" fillId="14" borderId="0" xfId="0" applyFill="1" applyAlignment="1" applyProtection="1">
      <alignment vertical="top"/>
    </xf>
    <xf numFmtId="0" fontId="10" fillId="14" borderId="0" xfId="0" applyFont="1" applyFill="1" applyAlignment="1" applyProtection="1">
      <alignment vertical="top"/>
    </xf>
    <xf numFmtId="0" fontId="10" fillId="14" borderId="0" xfId="0" applyFont="1" applyFill="1" applyAlignment="1" applyProtection="1">
      <alignment vertical="top" wrapText="1"/>
    </xf>
    <xf numFmtId="0" fontId="10" fillId="6" borderId="0" xfId="0" applyFont="1" applyFill="1" applyAlignment="1" applyProtection="1">
      <alignment vertical="top"/>
    </xf>
    <xf numFmtId="0" fontId="10" fillId="6" borderId="0" xfId="0" applyFont="1" applyFill="1" applyAlignment="1" applyProtection="1">
      <alignment vertical="top" wrapText="1"/>
    </xf>
    <xf numFmtId="0" fontId="1" fillId="0" borderId="0" xfId="0" applyFont="1" applyAlignment="1" applyProtection="1">
      <alignment horizontal="center" vertical="top"/>
    </xf>
    <xf numFmtId="0" fontId="0" fillId="16" borderId="0" xfId="0" applyFill="1" applyAlignment="1" applyProtection="1">
      <alignment horizontal="center" vertical="top"/>
    </xf>
    <xf numFmtId="0" fontId="1" fillId="14" borderId="0" xfId="0" applyFont="1" applyFill="1" applyAlignment="1" applyProtection="1">
      <alignment horizontal="center" vertical="top"/>
    </xf>
    <xf numFmtId="0" fontId="0" fillId="15" borderId="0" xfId="0" applyFill="1" applyAlignment="1" applyProtection="1">
      <alignment horizontal="center" vertical="top"/>
    </xf>
    <xf numFmtId="0" fontId="0" fillId="17" borderId="0" xfId="0" applyFill="1" applyAlignment="1" applyProtection="1">
      <alignment horizontal="center" vertical="top"/>
    </xf>
    <xf numFmtId="0" fontId="0" fillId="13" borderId="0" xfId="0" applyFill="1" applyAlignment="1" applyProtection="1">
      <alignment horizontal="center" vertical="top"/>
    </xf>
    <xf numFmtId="0" fontId="34" fillId="0" borderId="0" xfId="0" applyFont="1" applyAlignment="1" applyProtection="1">
      <alignment vertical="top"/>
    </xf>
    <xf numFmtId="9" fontId="3" fillId="2" borderId="1" xfId="0" applyNumberFormat="1" applyFont="1" applyFill="1" applyBorder="1" applyAlignment="1" applyProtection="1">
      <alignment horizontal="center"/>
    </xf>
    <xf numFmtId="0" fontId="3" fillId="2" borderId="1" xfId="0" applyFont="1" applyFill="1" applyBorder="1" applyAlignment="1" applyProtection="1">
      <alignment horizontal="center"/>
    </xf>
    <xf numFmtId="0" fontId="1" fillId="2" borderId="1" xfId="0" applyFont="1" applyFill="1" applyBorder="1" applyProtection="1"/>
    <xf numFmtId="0" fontId="1" fillId="2" borderId="1" xfId="0" applyFont="1" applyFill="1" applyBorder="1" applyAlignment="1" applyProtection="1">
      <alignment horizontal="right" wrapText="1"/>
    </xf>
    <xf numFmtId="3" fontId="1" fillId="2" borderId="1" xfId="0" applyNumberFormat="1" applyFont="1" applyFill="1" applyBorder="1" applyAlignment="1" applyProtection="1">
      <alignment horizontal="right" wrapText="1"/>
    </xf>
    <xf numFmtId="0" fontId="1" fillId="2" borderId="1" xfId="0" applyFont="1" applyFill="1" applyBorder="1" applyAlignment="1" applyProtection="1">
      <alignment horizontal="right"/>
    </xf>
    <xf numFmtId="0" fontId="29" fillId="0" borderId="0" xfId="0" applyFont="1" applyAlignment="1" applyProtection="1">
      <alignment vertical="top"/>
    </xf>
    <xf numFmtId="0" fontId="29" fillId="0" borderId="0" xfId="0" applyFont="1" applyProtection="1"/>
    <xf numFmtId="0" fontId="7" fillId="0" borderId="0" xfId="0" applyFont="1" applyAlignment="1" applyProtection="1">
      <alignment vertical="center"/>
    </xf>
    <xf numFmtId="0" fontId="7" fillId="0" borderId="0" xfId="0" applyFont="1" applyFill="1" applyProtection="1"/>
    <xf numFmtId="3" fontId="7" fillId="0" borderId="0" xfId="0" applyNumberFormat="1" applyFont="1" applyAlignment="1" applyProtection="1">
      <alignment horizontal="center" vertical="top"/>
    </xf>
    <xf numFmtId="3" fontId="1" fillId="2" borderId="1" xfId="0" applyNumberFormat="1" applyFont="1" applyFill="1" applyBorder="1" applyAlignment="1" applyProtection="1">
      <alignment horizontal="right"/>
    </xf>
    <xf numFmtId="0" fontId="0" fillId="2" borderId="0" xfId="0" applyFill="1" applyAlignment="1" applyProtection="1">
      <alignment horizontal="right"/>
    </xf>
    <xf numFmtId="0" fontId="10" fillId="0" borderId="20" xfId="0" applyFont="1" applyBorder="1" applyProtection="1">
      <protection locked="0"/>
    </xf>
    <xf numFmtId="0" fontId="3" fillId="0" borderId="20" xfId="0" applyFont="1" applyBorder="1" applyAlignment="1" applyProtection="1">
      <alignment horizontal="center" vertical="center"/>
      <protection locked="0"/>
    </xf>
    <xf numFmtId="0" fontId="3" fillId="0" borderId="20" xfId="0" applyFont="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8" fillId="0" borderId="0" xfId="1" quotePrefix="1" applyAlignment="1" applyProtection="1">
      <alignment vertical="top"/>
      <protection locked="0"/>
    </xf>
    <xf numFmtId="0" fontId="1" fillId="12" borderId="0" xfId="0" applyFont="1" applyFill="1" applyAlignment="1" applyProtection="1">
      <alignment horizontal="center" vertical="top" wrapText="1"/>
      <protection locked="0"/>
    </xf>
    <xf numFmtId="0" fontId="32" fillId="0" borderId="0" xfId="0" applyFont="1" applyAlignment="1" applyProtection="1">
      <alignment horizontal="center" vertical="center"/>
    </xf>
    <xf numFmtId="0" fontId="32" fillId="0" borderId="0" xfId="0" applyFont="1" applyAlignment="1" applyProtection="1">
      <alignment horizontal="center"/>
    </xf>
    <xf numFmtId="0" fontId="35" fillId="0" borderId="0" xfId="0" applyFont="1" applyAlignment="1" applyProtection="1">
      <alignment horizontal="center"/>
    </xf>
    <xf numFmtId="0" fontId="32" fillId="0" borderId="0" xfId="0" applyFont="1" applyAlignment="1" applyProtection="1">
      <alignment vertical="top"/>
    </xf>
    <xf numFmtId="0" fontId="36" fillId="0" borderId="0" xfId="0" applyFont="1"/>
    <xf numFmtId="0" fontId="25" fillId="0" borderId="0" xfId="0" applyFont="1" applyFill="1"/>
    <xf numFmtId="0" fontId="25" fillId="0" borderId="0" xfId="0" applyFont="1" applyFill="1" applyAlignment="1"/>
    <xf numFmtId="0" fontId="16" fillId="0" borderId="0" xfId="0" applyFont="1" applyFill="1"/>
    <xf numFmtId="0" fontId="1" fillId="0" borderId="0" xfId="0" applyFont="1" applyFill="1"/>
    <xf numFmtId="0" fontId="26" fillId="0" borderId="0" xfId="0" applyFont="1" applyFill="1"/>
    <xf numFmtId="0" fontId="16" fillId="0" borderId="0" xfId="0" applyFont="1" applyFill="1" applyAlignment="1">
      <alignment wrapText="1"/>
    </xf>
    <xf numFmtId="0" fontId="27" fillId="0" borderId="0" xfId="0" applyFont="1" applyFill="1"/>
    <xf numFmtId="0" fontId="7" fillId="0" borderId="0" xfId="0" applyFont="1" applyFill="1"/>
    <xf numFmtId="0" fontId="33" fillId="0" borderId="0" xfId="0" applyFont="1" applyFill="1"/>
    <xf numFmtId="0" fontId="0" fillId="6" borderId="0" xfId="0" applyFill="1"/>
    <xf numFmtId="0" fontId="10" fillId="0" borderId="15" xfId="0" applyFont="1"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16" xfId="0" applyFill="1" applyBorder="1" applyAlignment="1" applyProtection="1">
      <alignment horizontal="left"/>
      <protection locked="0"/>
    </xf>
    <xf numFmtId="15" fontId="0" fillId="0" borderId="17" xfId="0" applyNumberFormat="1" applyFill="1" applyBorder="1" applyAlignment="1" applyProtection="1">
      <alignment horizontal="left"/>
      <protection locked="0"/>
    </xf>
    <xf numFmtId="0" fontId="0" fillId="0" borderId="17" xfId="0" applyFill="1" applyBorder="1" applyAlignment="1" applyProtection="1">
      <alignment horizontal="left"/>
      <protection locked="0"/>
    </xf>
    <xf numFmtId="0" fontId="14" fillId="0" borderId="0" xfId="0" applyFont="1" applyFill="1" applyAlignment="1" applyProtection="1">
      <alignment horizontal="center" vertical="center"/>
    </xf>
    <xf numFmtId="0" fontId="14" fillId="0" borderId="0" xfId="0" applyFont="1" applyFill="1" applyAlignment="1">
      <alignment horizontal="center" vertical="center"/>
    </xf>
    <xf numFmtId="0" fontId="1" fillId="11" borderId="21" xfId="0" applyFont="1" applyFill="1" applyBorder="1" applyAlignment="1">
      <alignment horizontal="center"/>
    </xf>
    <xf numFmtId="0" fontId="1" fillId="18" borderId="21" xfId="0" applyFont="1" applyFill="1" applyBorder="1" applyAlignment="1">
      <alignment horizontal="center" wrapText="1"/>
    </xf>
    <xf numFmtId="0" fontId="1" fillId="0" borderId="0" xfId="0" applyFont="1" applyAlignment="1">
      <alignment horizontal="center"/>
    </xf>
    <xf numFmtId="0" fontId="0" fillId="0" borderId="0" xfId="0" applyAlignment="1">
      <alignment horizontal="center"/>
    </xf>
  </cellXfs>
  <cellStyles count="7">
    <cellStyle name="Currency" xfId="6" builtinId="4"/>
    <cellStyle name="Hyperlink" xfId="1" builtinId="8"/>
    <cellStyle name="Normal" xfId="0" builtinId="0"/>
    <cellStyle name="Normal 2" xfId="3" xr:uid="{00000000-0005-0000-0000-000003000000}"/>
    <cellStyle name="Normal 3" xfId="4" xr:uid="{00000000-0005-0000-0000-000004000000}"/>
    <cellStyle name="Normal 8" xfId="5" xr:uid="{00000000-0005-0000-0000-000005000000}"/>
    <cellStyle name="Percent" xfId="2" builtinId="5"/>
  </cellStyles>
  <dxfs count="25">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5"/>
        </patternFill>
      </fill>
    </dxf>
    <dxf>
      <fill>
        <patternFill>
          <bgColor rgb="FFFFC000"/>
        </patternFill>
      </fill>
    </dxf>
    <dxf>
      <fill>
        <patternFill>
          <bgColor theme="0" tint="-0.24994659260841701"/>
        </patternFill>
      </fill>
    </dxf>
    <dxf>
      <fill>
        <patternFill>
          <bgColor rgb="FF92D050"/>
        </patternFill>
      </fill>
    </dxf>
    <dxf>
      <fill>
        <patternFill>
          <bgColor rgb="FF00B050"/>
        </patternFill>
      </fill>
    </dxf>
    <dxf>
      <fill>
        <patternFill>
          <bgColor theme="6" tint="0.79998168889431442"/>
        </patternFill>
      </fill>
    </dxf>
    <dxf>
      <fill>
        <patternFill>
          <bgColor theme="5" tint="0.79998168889431442"/>
        </patternFill>
      </fill>
    </dxf>
    <dxf>
      <fill>
        <patternFill>
          <bgColor theme="5"/>
        </patternFill>
      </fill>
    </dxf>
    <dxf>
      <fill>
        <patternFill>
          <bgColor rgb="FFFFC000"/>
        </patternFill>
      </fill>
    </dxf>
    <dxf>
      <fill>
        <patternFill>
          <bgColor theme="0" tint="-0.24994659260841701"/>
        </patternFill>
      </fill>
    </dxf>
    <dxf>
      <fill>
        <patternFill>
          <bgColor rgb="FF92D050"/>
        </patternFill>
      </fill>
    </dxf>
    <dxf>
      <fill>
        <patternFill>
          <bgColor rgb="FF00B050"/>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patternFill>
      </fill>
    </dxf>
    <dxf>
      <fill>
        <patternFill>
          <bgColor rgb="FFFFC000"/>
        </patternFill>
      </fill>
    </dxf>
    <dxf>
      <fill>
        <patternFill>
          <bgColor theme="0" tint="-0.24994659260841701"/>
        </patternFill>
      </fill>
    </dxf>
    <dxf>
      <fill>
        <patternFill>
          <bgColor rgb="FF92D050"/>
        </patternFill>
      </fill>
    </dxf>
    <dxf>
      <fill>
        <patternFill>
          <bgColor rgb="FF00B050"/>
        </patternFill>
      </fill>
    </dxf>
  </dxfs>
  <tableStyles count="0" defaultTableStyle="TableStyleMedium2" defaultPivotStyle="PivotStyleLight16"/>
  <colors>
    <mruColors>
      <color rgb="FF00A547"/>
      <color rgb="FFFE376B"/>
      <color rgb="FFF89C27"/>
      <color rgb="FF909090"/>
      <color rgb="FF5CC9BE"/>
      <color rgb="FF1B1A5B"/>
      <color rgb="FF7C589D"/>
      <color rgb="FF00CC00"/>
      <color rgb="FF99CC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6/relationships/vbaProject" Target="vbaProject.bin"/><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3662890429905816E-2"/>
          <c:y val="0.12995429549619508"/>
          <c:w val="0.95084745762711864"/>
          <c:h val="0.74535599945829722"/>
        </c:manualLayout>
      </c:layout>
      <c:bubbleChart>
        <c:varyColors val="0"/>
        <c:ser>
          <c:idx val="0"/>
          <c:order val="0"/>
          <c:tx>
            <c:strRef>
              <c:f>'PSA Assessment'!$E$33</c:f>
              <c:strCache>
                <c:ptCount val="1"/>
                <c:pt idx="0">
                  <c:v>Category result</c:v>
                </c:pt>
              </c:strCache>
            </c:strRef>
          </c:tx>
          <c:spPr>
            <a:solidFill>
              <a:srgbClr val="FFFF99"/>
            </a:solidFill>
            <a:ln w="12700">
              <a:solidFill>
                <a:srgbClr val="000000"/>
              </a:solidFill>
              <a:prstDash val="solid"/>
            </a:ln>
          </c:spPr>
          <c:invertIfNegative val="1"/>
          <c:dLbls>
            <c:dLbl>
              <c:idx val="0"/>
              <c:tx>
                <c:rich>
                  <a:bodyPr/>
                  <a:lstStyle/>
                  <a:p>
                    <a:fld id="{246B510B-A826-498C-B374-CC2A4C10AFA1}"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BD7-4C2A-9B74-1E49DA629B9B}"/>
                </c:ext>
              </c:extLst>
            </c:dLbl>
            <c:dLbl>
              <c:idx val="1"/>
              <c:tx>
                <c:rich>
                  <a:bodyPr/>
                  <a:lstStyle/>
                  <a:p>
                    <a:fld id="{E99DF61D-37BD-4364-9E04-CAC670B740B7}"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BD7-4C2A-9B74-1E49DA629B9B}"/>
                </c:ext>
              </c:extLst>
            </c:dLbl>
            <c:dLbl>
              <c:idx val="2"/>
              <c:tx>
                <c:rich>
                  <a:bodyPr/>
                  <a:lstStyle/>
                  <a:p>
                    <a:fld id="{FE528162-5DBF-4D7B-A6B9-9E5BADE6C339}"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BD7-4C2A-9B74-1E49DA629B9B}"/>
                </c:ext>
              </c:extLst>
            </c:dLbl>
            <c:dLbl>
              <c:idx val="3"/>
              <c:tx>
                <c:rich>
                  <a:bodyPr/>
                  <a:lstStyle/>
                  <a:p>
                    <a:fld id="{69F0969C-5FEB-4353-A70A-3C8D8F001C83}"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BD7-4C2A-9B74-1E49DA629B9B}"/>
                </c:ext>
              </c:extLst>
            </c:dLbl>
            <c:dLbl>
              <c:idx val="4"/>
              <c:tx>
                <c:rich>
                  <a:bodyPr/>
                  <a:lstStyle/>
                  <a:p>
                    <a:fld id="{C05D02AB-EF7E-4D86-BFCE-DDC433E07BC6}"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BD7-4C2A-9B74-1E49DA629B9B}"/>
                </c:ext>
              </c:extLst>
            </c:dLbl>
            <c:dLbl>
              <c:idx val="5"/>
              <c:tx>
                <c:rich>
                  <a:bodyPr/>
                  <a:lstStyle/>
                  <a:p>
                    <a:fld id="{C2C66340-C699-42B9-8FB1-FD6D865F0356}"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BD7-4C2A-9B74-1E49DA629B9B}"/>
                </c:ext>
              </c:extLst>
            </c:dLbl>
            <c:dLbl>
              <c:idx val="6"/>
              <c:tx>
                <c:rich>
                  <a:bodyPr/>
                  <a:lstStyle/>
                  <a:p>
                    <a:fld id="{4C8329A9-5C91-4A22-9871-8D59245859F4}"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BD7-4C2A-9B74-1E49DA629B9B}"/>
                </c:ext>
              </c:extLst>
            </c:dLbl>
            <c:dLbl>
              <c:idx val="7"/>
              <c:tx>
                <c:rich>
                  <a:bodyPr/>
                  <a:lstStyle/>
                  <a:p>
                    <a:fld id="{D7604F32-1451-47D3-AD62-79C5946AD560}"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BD7-4C2A-9B74-1E49DA629B9B}"/>
                </c:ext>
              </c:extLst>
            </c:dLbl>
            <c:dLbl>
              <c:idx val="8"/>
              <c:tx>
                <c:rich>
                  <a:bodyPr/>
                  <a:lstStyle/>
                  <a:p>
                    <a:fld id="{CE0FD970-F0EC-4898-BB67-FD1E5FBC6362}"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BD7-4C2A-9B74-1E49DA629B9B}"/>
                </c:ext>
              </c:extLst>
            </c:dLbl>
            <c:dLbl>
              <c:idx val="9"/>
              <c:tx>
                <c:rich>
                  <a:bodyPr/>
                  <a:lstStyle/>
                  <a:p>
                    <a:fld id="{5B8972EA-17E9-491C-B095-27B97B85264D}"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BD7-4C2A-9B74-1E49DA629B9B}"/>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'PSA Assessment'!$F$33:$O$33</c:f>
              <c:numCache>
                <c:formatCode>General</c:formatCode>
                <c:ptCount val="10"/>
                <c:pt idx="0">
                  <c:v>16</c:v>
                </c:pt>
                <c:pt idx="1">
                  <c:v>0</c:v>
                </c:pt>
                <c:pt idx="2">
                  <c:v>-16</c:v>
                </c:pt>
                <c:pt idx="3">
                  <c:v>0</c:v>
                </c:pt>
                <c:pt idx="4">
                  <c:v>0</c:v>
                </c:pt>
                <c:pt idx="5">
                  <c:v>0</c:v>
                </c:pt>
                <c:pt idx="6">
                  <c:v>0</c:v>
                </c:pt>
                <c:pt idx="7">
                  <c:v>0</c:v>
                </c:pt>
                <c:pt idx="8">
                  <c:v>0</c:v>
                </c:pt>
                <c:pt idx="9">
                  <c:v>0</c:v>
                </c:pt>
              </c:numCache>
            </c:numRef>
          </c:xVal>
          <c:yVal>
            <c:numRef>
              <c:f>'PSA Assessment'!$F$34:$O$34</c:f>
              <c:numCache>
                <c:formatCode>General</c:formatCode>
                <c:ptCount val="10"/>
                <c:pt idx="0">
                  <c:v>0</c:v>
                </c:pt>
                <c:pt idx="1">
                  <c:v>0</c:v>
                </c:pt>
                <c:pt idx="2">
                  <c:v>0</c:v>
                </c:pt>
                <c:pt idx="3">
                  <c:v>0</c:v>
                </c:pt>
                <c:pt idx="4">
                  <c:v>0</c:v>
                </c:pt>
                <c:pt idx="5">
                  <c:v>0</c:v>
                </c:pt>
                <c:pt idx="6">
                  <c:v>0</c:v>
                </c:pt>
                <c:pt idx="7">
                  <c:v>0</c:v>
                </c:pt>
                <c:pt idx="8">
                  <c:v>0</c:v>
                </c:pt>
                <c:pt idx="9">
                  <c:v>0</c:v>
                </c:pt>
              </c:numCache>
            </c:numRef>
          </c:yVal>
          <c:bubbleSize>
            <c:numRef>
              <c:f>'PSA Assessment'!$F$36:$O$36</c:f>
              <c:numCache>
                <c:formatCode>#,##0</c:formatCode>
                <c:ptCount val="10"/>
                <c:pt idx="0">
                  <c:v>114000</c:v>
                </c:pt>
                <c:pt idx="1">
                  <c:v>12750</c:v>
                </c:pt>
                <c:pt idx="2">
                  <c:v>35000</c:v>
                </c:pt>
                <c:pt idx="3">
                  <c:v>0</c:v>
                </c:pt>
                <c:pt idx="4">
                  <c:v>0</c:v>
                </c:pt>
                <c:pt idx="5">
                  <c:v>0</c:v>
                </c:pt>
                <c:pt idx="6">
                  <c:v>0</c:v>
                </c:pt>
                <c:pt idx="7">
                  <c:v>0</c:v>
                </c:pt>
                <c:pt idx="8">
                  <c:v>0</c:v>
                </c:pt>
                <c:pt idx="9">
                  <c:v>0</c:v>
                </c:pt>
              </c:numCache>
            </c:numRef>
          </c:bubbleSize>
          <c:bubble3D val="0"/>
          <c:extLst>
            <c:ext xmlns:c14="http://schemas.microsoft.com/office/drawing/2007/8/2/chart" uri="{6F2FDCE9-48DA-4B69-8628-5D25D57E5C99}">
              <c14:invertSolidFillFmt>
                <c14:spPr xmlns:c14="http://schemas.microsoft.com/office/drawing/2007/8/2/chart">
                  <a:solidFill>
                    <a:srgbClr val="000000"/>
                  </a:solidFill>
                  <a:ln w="12700">
                    <a:solidFill>
                      <a:srgbClr val="000000"/>
                    </a:solidFill>
                    <a:prstDash val="solid"/>
                  </a:ln>
                </c14:spPr>
              </c14:invertSolidFillFmt>
            </c:ext>
            <c:ext xmlns:c15="http://schemas.microsoft.com/office/drawing/2012/chart" uri="{02D57815-91ED-43cb-92C2-25804820EDAC}">
              <c15:datalabelsRange>
                <c15:f>Step3_4!$D$26:$D$35</c15:f>
                <c15:dlblRangeCache>
                  <c:ptCount val="10"/>
                  <c:pt idx="0">
                    <c:v>Window profile</c:v>
                  </c:pt>
                  <c:pt idx="1">
                    <c:v>Fresh water conveying pipe</c:v>
                  </c:pt>
                  <c:pt idx="2">
                    <c:v>Sewage pipe</c:v>
                  </c:pt>
                  <c:pt idx="3">
                    <c:v>application 4</c:v>
                  </c:pt>
                  <c:pt idx="4">
                    <c:v>application 5</c:v>
                  </c:pt>
                  <c:pt idx="5">
                    <c:v>application 6</c:v>
                  </c:pt>
                  <c:pt idx="6">
                    <c:v>application 7</c:v>
                  </c:pt>
                  <c:pt idx="7">
                    <c:v>application 8</c:v>
                  </c:pt>
                  <c:pt idx="8">
                    <c:v>application 9</c:v>
                  </c:pt>
                  <c:pt idx="9">
                    <c:v>application 10</c:v>
                  </c:pt>
                </c15:dlblRangeCache>
              </c15:datalabelsRange>
            </c:ext>
            <c:ext xmlns:c16="http://schemas.microsoft.com/office/drawing/2014/chart" uri="{C3380CC4-5D6E-409C-BE32-E72D297353CC}">
              <c16:uniqueId val="{00000000-42DC-4442-BC3D-4FCCFA1DBD6B}"/>
            </c:ext>
          </c:extLst>
        </c:ser>
        <c:dLbls>
          <c:showLegendKey val="0"/>
          <c:showVal val="1"/>
          <c:showCatName val="0"/>
          <c:showSerName val="0"/>
          <c:showPercent val="0"/>
          <c:showBubbleSize val="0"/>
        </c:dLbls>
        <c:bubbleScale val="100"/>
        <c:showNegBubbles val="0"/>
        <c:axId val="134561152"/>
        <c:axId val="150713472"/>
      </c:bubbleChart>
      <c:valAx>
        <c:axId val="134561152"/>
        <c:scaling>
          <c:orientation val="minMax"/>
          <c:max val="40"/>
          <c:min val="-40"/>
        </c:scaling>
        <c:delete val="0"/>
        <c:axPos val="b"/>
        <c:majorGridlines>
          <c:spPr>
            <a:ln w="3175">
              <a:solidFill>
                <a:srgbClr val="969696"/>
              </a:solidFill>
              <a:prstDash val="sysDash"/>
            </a:ln>
          </c:spPr>
        </c:majorGridlines>
        <c:numFmt formatCode="General" sourceLinked="1"/>
        <c:majorTickMark val="out"/>
        <c:minorTickMark val="none"/>
        <c:tickLblPos val="none"/>
        <c:spPr>
          <a:ln w="3175">
            <a:solidFill>
              <a:srgbClr val="000000"/>
            </a:solidFill>
            <a:prstDash val="solid"/>
          </a:ln>
        </c:spPr>
        <c:crossAx val="150713472"/>
        <c:crossesAt val="0"/>
        <c:crossBetween val="midCat"/>
        <c:majorUnit val="16"/>
      </c:valAx>
      <c:valAx>
        <c:axId val="150713472"/>
        <c:scaling>
          <c:orientation val="minMax"/>
          <c:max val="5"/>
          <c:min val="-5"/>
        </c:scaling>
        <c:delete val="1"/>
        <c:axPos val="l"/>
        <c:numFmt formatCode="General" sourceLinked="1"/>
        <c:majorTickMark val="out"/>
        <c:minorTickMark val="none"/>
        <c:tickLblPos val="nextTo"/>
        <c:crossAx val="134561152"/>
        <c:crossesAt val="-40"/>
        <c:crossBetween val="midCat"/>
      </c:valAx>
      <c:spPr>
        <a:solidFill>
          <a:schemeClr val="bg1">
            <a:lumMod val="75000"/>
            <a:alpha val="50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ysClr val="windowText" lastClr="000000"/>
          </a:solidFill>
          <a:latin typeface="Arial"/>
          <a:ea typeface="Arial"/>
          <a:cs typeface="Arial"/>
        </a:defRPr>
      </a:pPr>
      <a:endParaRPr lang="en-CH"/>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4407244303838274E-2"/>
          <c:y val="0.11733507144779157"/>
          <c:w val="0.95084745762711864"/>
          <c:h val="0.74535599945829722"/>
        </c:manualLayout>
      </c:layout>
      <c:bubbleChart>
        <c:varyColors val="0"/>
        <c:ser>
          <c:idx val="0"/>
          <c:order val="0"/>
          <c:tx>
            <c:strRef>
              <c:f>'PSA Assessment'!$E$33</c:f>
              <c:strCache>
                <c:ptCount val="1"/>
                <c:pt idx="0">
                  <c:v>Category result</c:v>
                </c:pt>
              </c:strCache>
            </c:strRef>
          </c:tx>
          <c:spPr>
            <a:solidFill>
              <a:srgbClr val="FFFF99"/>
            </a:solidFill>
            <a:ln w="12700">
              <a:solidFill>
                <a:srgbClr val="000000"/>
              </a:solidFill>
              <a:prstDash val="solid"/>
            </a:ln>
          </c:spPr>
          <c:invertIfNegative val="1"/>
          <c:dLbls>
            <c:dLbl>
              <c:idx val="0"/>
              <c:layout>
                <c:manualLayout>
                  <c:x val="0"/>
                  <c:y val="0"/>
                </c:manualLayout>
              </c:layout>
              <c:tx>
                <c:rich>
                  <a:bodyPr/>
                  <a:lstStyle/>
                  <a:p>
                    <a:fld id="{220C5937-2A4E-4C8A-8349-8B495ED9A8A5}" type="CELLRANGE">
                      <a:rPr lang="en-US"/>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858-4FFF-B9B4-D4A6BCA47774}"/>
                </c:ext>
              </c:extLst>
            </c:dLbl>
            <c:dLbl>
              <c:idx val="1"/>
              <c:tx>
                <c:rich>
                  <a:bodyPr/>
                  <a:lstStyle/>
                  <a:p>
                    <a:fld id="{4704EC87-E3A7-4535-8A8D-29E4A5DB9EF3}"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858-4FFF-B9B4-D4A6BCA47774}"/>
                </c:ext>
              </c:extLst>
            </c:dLbl>
            <c:dLbl>
              <c:idx val="2"/>
              <c:tx>
                <c:rich>
                  <a:bodyPr/>
                  <a:lstStyle/>
                  <a:p>
                    <a:fld id="{B7B9641A-D319-464E-A0A4-207E6170F979}"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858-4FFF-B9B4-D4A6BCA47774}"/>
                </c:ext>
              </c:extLst>
            </c:dLbl>
            <c:dLbl>
              <c:idx val="3"/>
              <c:tx>
                <c:rich>
                  <a:bodyPr/>
                  <a:lstStyle/>
                  <a:p>
                    <a:fld id="{28263EA3-AB04-4E23-8492-CCB4D85261F1}"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858-4FFF-B9B4-D4A6BCA47774}"/>
                </c:ext>
              </c:extLst>
            </c:dLbl>
            <c:dLbl>
              <c:idx val="4"/>
              <c:tx>
                <c:rich>
                  <a:bodyPr/>
                  <a:lstStyle/>
                  <a:p>
                    <a:fld id="{C179573B-766C-4364-BCEA-9998DBC74361}"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858-4FFF-B9B4-D4A6BCA47774}"/>
                </c:ext>
              </c:extLst>
            </c:dLbl>
            <c:dLbl>
              <c:idx val="5"/>
              <c:tx>
                <c:rich>
                  <a:bodyPr/>
                  <a:lstStyle/>
                  <a:p>
                    <a:fld id="{D010531C-C663-4B18-AFD1-2E7EE36F1F6B}"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858-4FFF-B9B4-D4A6BCA47774}"/>
                </c:ext>
              </c:extLst>
            </c:dLbl>
            <c:dLbl>
              <c:idx val="6"/>
              <c:tx>
                <c:rich>
                  <a:bodyPr/>
                  <a:lstStyle/>
                  <a:p>
                    <a:fld id="{18B33FEC-7EC0-475B-AF63-B45726C1F877}"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858-4FFF-B9B4-D4A6BCA47774}"/>
                </c:ext>
              </c:extLst>
            </c:dLbl>
            <c:dLbl>
              <c:idx val="7"/>
              <c:tx>
                <c:rich>
                  <a:bodyPr/>
                  <a:lstStyle/>
                  <a:p>
                    <a:fld id="{D9BEA584-211A-4469-88A5-EA0C0BB10893}"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858-4FFF-B9B4-D4A6BCA47774}"/>
                </c:ext>
              </c:extLst>
            </c:dLbl>
            <c:dLbl>
              <c:idx val="8"/>
              <c:tx>
                <c:rich>
                  <a:bodyPr/>
                  <a:lstStyle/>
                  <a:p>
                    <a:fld id="{830889EC-A419-4D01-A94E-B75EDB8DF2FA}"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858-4FFF-B9B4-D4A6BCA47774}"/>
                </c:ext>
              </c:extLst>
            </c:dLbl>
            <c:dLbl>
              <c:idx val="9"/>
              <c:tx>
                <c:rich>
                  <a:bodyPr/>
                  <a:lstStyle/>
                  <a:p>
                    <a:fld id="{9FF742D2-5B2A-4DC3-B10B-ED0E21E279E0}"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858-4FFF-B9B4-D4A6BCA47774}"/>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'PSA Assessment'!$F$33:$O$33</c:f>
              <c:numCache>
                <c:formatCode>General</c:formatCode>
                <c:ptCount val="10"/>
                <c:pt idx="0">
                  <c:v>16</c:v>
                </c:pt>
                <c:pt idx="1">
                  <c:v>0</c:v>
                </c:pt>
                <c:pt idx="2">
                  <c:v>-16</c:v>
                </c:pt>
                <c:pt idx="3">
                  <c:v>0</c:v>
                </c:pt>
                <c:pt idx="4">
                  <c:v>0</c:v>
                </c:pt>
                <c:pt idx="5">
                  <c:v>0</c:v>
                </c:pt>
                <c:pt idx="6">
                  <c:v>0</c:v>
                </c:pt>
                <c:pt idx="7">
                  <c:v>0</c:v>
                </c:pt>
                <c:pt idx="8">
                  <c:v>0</c:v>
                </c:pt>
                <c:pt idx="9">
                  <c:v>0</c:v>
                </c:pt>
              </c:numCache>
            </c:numRef>
          </c:xVal>
          <c:yVal>
            <c:numRef>
              <c:f>'PSA Assessment'!$F$34:$O$34</c:f>
              <c:numCache>
                <c:formatCode>General</c:formatCode>
                <c:ptCount val="10"/>
                <c:pt idx="0">
                  <c:v>0</c:v>
                </c:pt>
                <c:pt idx="1">
                  <c:v>0</c:v>
                </c:pt>
                <c:pt idx="2">
                  <c:v>0</c:v>
                </c:pt>
                <c:pt idx="3">
                  <c:v>0</c:v>
                </c:pt>
                <c:pt idx="4">
                  <c:v>0</c:v>
                </c:pt>
                <c:pt idx="5">
                  <c:v>0</c:v>
                </c:pt>
                <c:pt idx="6">
                  <c:v>0</c:v>
                </c:pt>
                <c:pt idx="7">
                  <c:v>0</c:v>
                </c:pt>
                <c:pt idx="8">
                  <c:v>0</c:v>
                </c:pt>
                <c:pt idx="9">
                  <c:v>0</c:v>
                </c:pt>
              </c:numCache>
            </c:numRef>
          </c:yVal>
          <c:bubbleSize>
            <c:numRef>
              <c:f>'PSA Assessment'!$F$36:$O$36</c:f>
              <c:numCache>
                <c:formatCode>#,##0</c:formatCode>
                <c:ptCount val="10"/>
                <c:pt idx="0">
                  <c:v>114000</c:v>
                </c:pt>
                <c:pt idx="1">
                  <c:v>12750</c:v>
                </c:pt>
                <c:pt idx="2">
                  <c:v>35000</c:v>
                </c:pt>
                <c:pt idx="3">
                  <c:v>0</c:v>
                </c:pt>
                <c:pt idx="4">
                  <c:v>0</c:v>
                </c:pt>
                <c:pt idx="5">
                  <c:v>0</c:v>
                </c:pt>
                <c:pt idx="6">
                  <c:v>0</c:v>
                </c:pt>
                <c:pt idx="7">
                  <c:v>0</c:v>
                </c:pt>
                <c:pt idx="8">
                  <c:v>0</c:v>
                </c:pt>
                <c:pt idx="9">
                  <c:v>0</c:v>
                </c:pt>
              </c:numCache>
            </c:numRef>
          </c:bubbleSize>
          <c:bubble3D val="0"/>
          <c:extLst>
            <c:ext xmlns:c14="http://schemas.microsoft.com/office/drawing/2007/8/2/chart" uri="{6F2FDCE9-48DA-4B69-8628-5D25D57E5C99}">
              <c14:invertSolidFillFmt>
                <c14:spPr xmlns:c14="http://schemas.microsoft.com/office/drawing/2007/8/2/chart">
                  <a:solidFill>
                    <a:srgbClr val="000000"/>
                  </a:solidFill>
                  <a:ln w="12700">
                    <a:solidFill>
                      <a:srgbClr val="000000"/>
                    </a:solidFill>
                    <a:prstDash val="solid"/>
                  </a:ln>
                </c14:spPr>
              </c14:invertSolidFillFmt>
            </c:ext>
            <c:ext xmlns:c15="http://schemas.microsoft.com/office/drawing/2012/chart" uri="{02D57815-91ED-43cb-92C2-25804820EDAC}">
              <c15:datalabelsRange>
                <c15:f>Step3_4!$D$26:$D$35</c15:f>
                <c15:dlblRangeCache>
                  <c:ptCount val="10"/>
                  <c:pt idx="0">
                    <c:v>Window profile</c:v>
                  </c:pt>
                  <c:pt idx="1">
                    <c:v>Fresh water conveying pipe</c:v>
                  </c:pt>
                  <c:pt idx="2">
                    <c:v>Sewage pipe</c:v>
                  </c:pt>
                  <c:pt idx="3">
                    <c:v>application 4</c:v>
                  </c:pt>
                  <c:pt idx="4">
                    <c:v>application 5</c:v>
                  </c:pt>
                  <c:pt idx="5">
                    <c:v>application 6</c:v>
                  </c:pt>
                  <c:pt idx="6">
                    <c:v>application 7</c:v>
                  </c:pt>
                  <c:pt idx="7">
                    <c:v>application 8</c:v>
                  </c:pt>
                  <c:pt idx="8">
                    <c:v>application 9</c:v>
                  </c:pt>
                  <c:pt idx="9">
                    <c:v>application 10</c:v>
                  </c:pt>
                </c15:dlblRangeCache>
              </c15:datalabelsRange>
            </c:ext>
            <c:ext xmlns:c16="http://schemas.microsoft.com/office/drawing/2014/chart" uri="{C3380CC4-5D6E-409C-BE32-E72D297353CC}">
              <c16:uniqueId val="{00000000-765B-4536-9FCC-40C98C8C02D2}"/>
            </c:ext>
          </c:extLst>
        </c:ser>
        <c:dLbls>
          <c:showLegendKey val="0"/>
          <c:showVal val="1"/>
          <c:showCatName val="0"/>
          <c:showSerName val="0"/>
          <c:showPercent val="0"/>
          <c:showBubbleSize val="0"/>
        </c:dLbls>
        <c:bubbleScale val="100"/>
        <c:showNegBubbles val="0"/>
        <c:axId val="151085440"/>
        <c:axId val="151086976"/>
      </c:bubbleChart>
      <c:valAx>
        <c:axId val="151085440"/>
        <c:scaling>
          <c:orientation val="minMax"/>
          <c:max val="40"/>
          <c:min val="-40"/>
        </c:scaling>
        <c:delete val="1"/>
        <c:axPos val="b"/>
        <c:majorGridlines>
          <c:spPr>
            <a:ln w="3175">
              <a:solidFill>
                <a:srgbClr val="969696"/>
              </a:solidFill>
              <a:prstDash val="sysDash"/>
            </a:ln>
          </c:spPr>
        </c:majorGridlines>
        <c:numFmt formatCode="General" sourceLinked="1"/>
        <c:majorTickMark val="out"/>
        <c:minorTickMark val="none"/>
        <c:tickLblPos val="none"/>
        <c:crossAx val="151086976"/>
        <c:crossesAt val="-40"/>
        <c:crossBetween val="midCat"/>
        <c:majorUnit val="16"/>
      </c:valAx>
      <c:valAx>
        <c:axId val="151086976"/>
        <c:scaling>
          <c:orientation val="minMax"/>
          <c:max val="5"/>
          <c:min val="-5"/>
        </c:scaling>
        <c:delete val="1"/>
        <c:axPos val="l"/>
        <c:majorGridlines/>
        <c:numFmt formatCode="General" sourceLinked="1"/>
        <c:majorTickMark val="out"/>
        <c:minorTickMark val="none"/>
        <c:tickLblPos val="none"/>
        <c:crossAx val="151085440"/>
        <c:crossesAt val="-40"/>
        <c:crossBetween val="midCat"/>
        <c:majorUnit val="2"/>
      </c:valAx>
      <c:spPr>
        <a:solidFill>
          <a:schemeClr val="bg1">
            <a:lumMod val="75000"/>
            <a:alpha val="50000"/>
          </a:schemeClr>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ysClr val="windowText" lastClr="000000"/>
          </a:solidFill>
          <a:latin typeface="Arial"/>
          <a:ea typeface="Arial"/>
          <a:cs typeface="Arial"/>
        </a:defRPr>
      </a:pPr>
      <a:endParaRPr lang="en-CH"/>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171179362251595"/>
          <c:y val="2.7741088994287229E-2"/>
        </c:manualLayout>
      </c:layout>
      <c:overlay val="0"/>
    </c:title>
    <c:autoTitleDeleted val="0"/>
    <c:plotArea>
      <c:layout>
        <c:manualLayout>
          <c:layoutTarget val="inner"/>
          <c:xMode val="edge"/>
          <c:yMode val="edge"/>
          <c:x val="1.7323664015299309E-2"/>
          <c:y val="0.12995425996822516"/>
          <c:w val="0.95084740379378885"/>
          <c:h val="0.74535599945829722"/>
        </c:manualLayout>
      </c:layout>
      <c:bubbleChart>
        <c:varyColors val="0"/>
        <c:ser>
          <c:idx val="0"/>
          <c:order val="0"/>
          <c:tx>
            <c:strRef>
              <c:f>'Cat 6 Sustainable value - LCA '!$K$60</c:f>
              <c:strCache>
                <c:ptCount val="1"/>
                <c:pt idx="0">
                  <c:v>Sustainable Value</c:v>
                </c:pt>
              </c:strCache>
            </c:strRef>
          </c:tx>
          <c:spPr>
            <a:solidFill>
              <a:srgbClr val="7030A0">
                <a:alpha val="50196"/>
              </a:srgbClr>
            </a:solidFill>
            <a:ln w="12700">
              <a:solidFill>
                <a:srgbClr val="000000"/>
              </a:solidFill>
              <a:prstDash val="solid"/>
            </a:ln>
          </c:spPr>
          <c:invertIfNegative val="1"/>
          <c:xVal>
            <c:numRef>
              <c:f>'Cat 6 Sustainable value - LCA '!$K$61:$K$70</c:f>
              <c:numCache>
                <c:formatCode>General</c:formatCode>
                <c:ptCount val="10"/>
                <c:pt idx="0">
                  <c:v>2</c:v>
                </c:pt>
                <c:pt idx="1">
                  <c:v>0</c:v>
                </c:pt>
                <c:pt idx="2">
                  <c:v>-2</c:v>
                </c:pt>
                <c:pt idx="3">
                  <c:v>0</c:v>
                </c:pt>
                <c:pt idx="4">
                  <c:v>0</c:v>
                </c:pt>
                <c:pt idx="5">
                  <c:v>0</c:v>
                </c:pt>
                <c:pt idx="6">
                  <c:v>0</c:v>
                </c:pt>
                <c:pt idx="7">
                  <c:v>0</c:v>
                </c:pt>
                <c:pt idx="8">
                  <c:v>0</c:v>
                </c:pt>
                <c:pt idx="9">
                  <c:v>0</c:v>
                </c:pt>
              </c:numCache>
            </c:numRef>
          </c:xVal>
          <c:yVal>
            <c:numRef>
              <c:f>'Cat 6 Sustainable value - LCA '!$L$61:$L$70</c:f>
              <c:numCache>
                <c:formatCode>General</c:formatCode>
                <c:ptCount val="10"/>
                <c:pt idx="0">
                  <c:v>1</c:v>
                </c:pt>
                <c:pt idx="1">
                  <c:v>1</c:v>
                </c:pt>
                <c:pt idx="2">
                  <c:v>1</c:v>
                </c:pt>
                <c:pt idx="3">
                  <c:v>1</c:v>
                </c:pt>
                <c:pt idx="4">
                  <c:v>1</c:v>
                </c:pt>
                <c:pt idx="5">
                  <c:v>1</c:v>
                </c:pt>
                <c:pt idx="6">
                  <c:v>1</c:v>
                </c:pt>
                <c:pt idx="7">
                  <c:v>1</c:v>
                </c:pt>
                <c:pt idx="8">
                  <c:v>1</c:v>
                </c:pt>
                <c:pt idx="9">
                  <c:v>1</c:v>
                </c:pt>
              </c:numCache>
            </c:numRef>
          </c:yVal>
          <c:bubbleSize>
            <c:numRef>
              <c:f>'PSA Assessment'!$F$36:$O$36</c:f>
              <c:numCache>
                <c:formatCode>#,##0</c:formatCode>
                <c:ptCount val="10"/>
                <c:pt idx="0">
                  <c:v>114000</c:v>
                </c:pt>
                <c:pt idx="1">
                  <c:v>12750</c:v>
                </c:pt>
                <c:pt idx="2">
                  <c:v>35000</c:v>
                </c:pt>
                <c:pt idx="3">
                  <c:v>0</c:v>
                </c:pt>
                <c:pt idx="4">
                  <c:v>0</c:v>
                </c:pt>
                <c:pt idx="5">
                  <c:v>0</c:v>
                </c:pt>
                <c:pt idx="6">
                  <c:v>0</c:v>
                </c:pt>
                <c:pt idx="7">
                  <c:v>0</c:v>
                </c:pt>
                <c:pt idx="8">
                  <c:v>0</c:v>
                </c:pt>
                <c:pt idx="9">
                  <c:v>0</c:v>
                </c:pt>
              </c:numCache>
            </c:numRef>
          </c:bubbleSize>
          <c:bubble3D val="0"/>
          <c:extLst>
            <c:ext xmlns:c14="http://schemas.microsoft.com/office/drawing/2007/8/2/chart" uri="{6F2FDCE9-48DA-4B69-8628-5D25D57E5C99}">
              <c14:invertSolidFillFmt>
                <c14:spPr xmlns:c14="http://schemas.microsoft.com/office/drawing/2007/8/2/chart">
                  <a:solidFill>
                    <a:srgbClr val="000000"/>
                  </a:solidFill>
                  <a:ln w="12700">
                    <a:solidFill>
                      <a:srgbClr val="000000"/>
                    </a:solidFill>
                    <a:prstDash val="solid"/>
                  </a:ln>
                </c14:spPr>
              </c14:invertSolidFillFmt>
            </c:ext>
            <c:ext xmlns:c16="http://schemas.microsoft.com/office/drawing/2014/chart" uri="{C3380CC4-5D6E-409C-BE32-E72D297353CC}">
              <c16:uniqueId val="{00000000-A216-491A-96B7-62FB7D877C67}"/>
            </c:ext>
          </c:extLst>
        </c:ser>
        <c:dLbls>
          <c:showLegendKey val="0"/>
          <c:showVal val="0"/>
          <c:showCatName val="0"/>
          <c:showSerName val="0"/>
          <c:showPercent val="0"/>
          <c:showBubbleSize val="0"/>
        </c:dLbls>
        <c:bubbleScale val="100"/>
        <c:showNegBubbles val="0"/>
        <c:axId val="134485120"/>
        <c:axId val="134486656"/>
      </c:bubbleChart>
      <c:valAx>
        <c:axId val="134485120"/>
        <c:scaling>
          <c:orientation val="minMax"/>
          <c:max val="5"/>
          <c:min val="-5"/>
        </c:scaling>
        <c:delete val="0"/>
        <c:axPos val="b"/>
        <c:majorGridlines>
          <c:spPr>
            <a:ln>
              <a:solidFill>
                <a:srgbClr val="969696"/>
              </a:solidFill>
            </a:ln>
          </c:spPr>
        </c:majorGridlines>
        <c:numFmt formatCode="General" sourceLinked="1"/>
        <c:majorTickMark val="out"/>
        <c:minorTickMark val="none"/>
        <c:tickLblPos val="none"/>
        <c:spPr>
          <a:ln w="3175">
            <a:solidFill>
              <a:srgbClr val="000000"/>
            </a:solidFill>
            <a:prstDash val="solid"/>
          </a:ln>
        </c:spPr>
        <c:crossAx val="134486656"/>
        <c:crossesAt val="0"/>
        <c:crossBetween val="midCat"/>
        <c:majorUnit val="2"/>
      </c:valAx>
      <c:valAx>
        <c:axId val="134486656"/>
        <c:scaling>
          <c:orientation val="minMax"/>
          <c:max val="2"/>
          <c:min val="0"/>
        </c:scaling>
        <c:delete val="0"/>
        <c:axPos val="l"/>
        <c:majorGridlines>
          <c:spPr>
            <a:ln>
              <a:solidFill>
                <a:srgbClr val="808080"/>
              </a:solidFill>
            </a:ln>
          </c:spPr>
        </c:majorGridlines>
        <c:numFmt formatCode="General" sourceLinked="1"/>
        <c:majorTickMark val="out"/>
        <c:minorTickMark val="none"/>
        <c:tickLblPos val="none"/>
        <c:crossAx val="134485120"/>
        <c:crossesAt val="-5"/>
        <c:crossBetween val="midCat"/>
        <c:majorUnit val="1"/>
      </c:valAx>
      <c:spPr>
        <a:solidFill>
          <a:schemeClr val="accent1">
            <a:alpha val="50000"/>
          </a:schemeClr>
        </a:solidFill>
        <a:ln w="12700">
          <a:solidFill>
            <a:srgbClr val="808080"/>
          </a:solidFill>
          <a:prstDash val="dashDot"/>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ysClr val="windowText" lastClr="000000"/>
          </a:solidFill>
          <a:latin typeface="Arial"/>
          <a:ea typeface="Arial"/>
          <a:cs typeface="Arial"/>
        </a:defRPr>
      </a:pPr>
      <a:endParaRPr lang="en-CH"/>
    </a:p>
  </c:txPr>
  <c:printSettings>
    <c:headerFooter alignWithMargins="0"/>
    <c:pageMargins b="1" l="0.75" r="0.7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70" b="1" i="0" u="none" strike="noStrike" baseline="0">
                <a:effectLst/>
              </a:rPr>
              <a:t>Monetized Environmental Impact per Leading Themes</a:t>
            </a:r>
            <a:endParaRPr lang="en-US"/>
          </a:p>
        </c:rich>
      </c:tx>
      <c:overlay val="0"/>
    </c:title>
    <c:autoTitleDeleted val="0"/>
    <c:plotArea>
      <c:layout>
        <c:manualLayout>
          <c:layoutTarget val="inner"/>
          <c:xMode val="edge"/>
          <c:yMode val="edge"/>
          <c:x val="0.24675376833436555"/>
          <c:y val="0.14420084768203811"/>
          <c:w val="0.45454641535277868"/>
          <c:h val="0.47335495652147291"/>
        </c:manualLayout>
      </c:layout>
      <c:barChart>
        <c:barDir val="col"/>
        <c:grouping val="stacked"/>
        <c:varyColors val="0"/>
        <c:ser>
          <c:idx val="1"/>
          <c:order val="0"/>
          <c:tx>
            <c:strRef>
              <c:f>'Cat 6 Sustainable value - LCA '!$D$46</c:f>
              <c:strCache>
                <c:ptCount val="1"/>
                <c:pt idx="0">
                  <c:v>GWP</c:v>
                </c:pt>
              </c:strCache>
            </c:strRef>
          </c:tx>
          <c:spPr>
            <a:solidFill>
              <a:srgbClr val="CC99FF"/>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'!$D$47:$D$56</c:f>
              <c:numCache>
                <c:formatCode>0.00</c:formatCode>
                <c:ptCount val="10"/>
                <c:pt idx="0">
                  <c:v>0.13316008117794548</c:v>
                </c:pt>
                <c:pt idx="1">
                  <c:v>0.13316008117794548</c:v>
                </c:pt>
                <c:pt idx="2">
                  <c:v>0.13316008117794548</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68E-4460-B0CE-8B83087D5BDF}"/>
            </c:ext>
          </c:extLst>
        </c:ser>
        <c:ser>
          <c:idx val="0"/>
          <c:order val="1"/>
          <c:tx>
            <c:strRef>
              <c:f>'Cat 6 Sustainable value - LCA '!$E$46</c:f>
              <c:strCache>
                <c:ptCount val="1"/>
                <c:pt idx="0">
                  <c:v>Human Toxicity</c:v>
                </c:pt>
              </c:strCache>
            </c:strRef>
          </c:tx>
          <c:spPr>
            <a:solidFill>
              <a:srgbClr val="003300"/>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'!$E$47:$E$56</c:f>
              <c:numCache>
                <c:formatCode>0.00</c:formatCode>
                <c:ptCount val="10"/>
                <c:pt idx="0">
                  <c:v>2.4387994271004822E-2</c:v>
                </c:pt>
                <c:pt idx="1">
                  <c:v>2.4387994271004822E-2</c:v>
                </c:pt>
                <c:pt idx="2">
                  <c:v>2.4387994271004822E-2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68E-4460-B0CE-8B83087D5BDF}"/>
            </c:ext>
          </c:extLst>
        </c:ser>
        <c:ser>
          <c:idx val="5"/>
          <c:order val="2"/>
          <c:tx>
            <c:strRef>
              <c:f>'Cat 6 Sustainable value - LCA '!$F$46</c:f>
              <c:strCache>
                <c:ptCount val="1"/>
                <c:pt idx="0">
                  <c:v>Water</c:v>
                </c:pt>
              </c:strCache>
            </c:strRef>
          </c:tx>
          <c:spPr>
            <a:solidFill>
              <a:srgbClr val="808000"/>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'!$F$47:$F$56</c:f>
              <c:numCache>
                <c:formatCode>0.00</c:formatCode>
                <c:ptCount val="10"/>
                <c:pt idx="0">
                  <c:v>9.6244556106406171E-2</c:v>
                </c:pt>
                <c:pt idx="1">
                  <c:v>9.6244556106406171E-2</c:v>
                </c:pt>
                <c:pt idx="2">
                  <c:v>9.6244556106406171E-2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868E-4460-B0CE-8B83087D5BDF}"/>
            </c:ext>
          </c:extLst>
        </c:ser>
        <c:ser>
          <c:idx val="6"/>
          <c:order val="3"/>
          <c:tx>
            <c:strRef>
              <c:f>'Cat 6 Sustainable value - LCA '!$G$46</c:f>
              <c:strCache>
                <c:ptCount val="1"/>
                <c:pt idx="0">
                  <c:v>Energy total</c:v>
                </c:pt>
              </c:strCache>
            </c:strRef>
          </c:tx>
          <c:spPr>
            <a:solidFill>
              <a:srgbClr val="339966"/>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'!$G$47:$G$56</c:f>
              <c:numCache>
                <c:formatCode>0.00</c:formatCode>
                <c:ptCount val="10"/>
                <c:pt idx="0">
                  <c:v>0.54499244211017372</c:v>
                </c:pt>
                <c:pt idx="1">
                  <c:v>0.54499244211017372</c:v>
                </c:pt>
                <c:pt idx="2">
                  <c:v>0.54499244211017372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68E-4460-B0CE-8B83087D5BDF}"/>
            </c:ext>
          </c:extLst>
        </c:ser>
        <c:dLbls>
          <c:showLegendKey val="0"/>
          <c:showVal val="0"/>
          <c:showCatName val="0"/>
          <c:showSerName val="0"/>
          <c:showPercent val="0"/>
          <c:showBubbleSize val="0"/>
        </c:dLbls>
        <c:gapWidth val="150"/>
        <c:overlap val="100"/>
        <c:axId val="150999808"/>
        <c:axId val="151001728"/>
      </c:barChart>
      <c:catAx>
        <c:axId val="150999808"/>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fr-BE"/>
                  <a:t>Product applications</a:t>
                </a:r>
              </a:p>
            </c:rich>
          </c:tx>
          <c:layout>
            <c:manualLayout>
              <c:xMode val="edge"/>
              <c:yMode val="edge"/>
              <c:x val="0.34632102805331155"/>
              <c:y val="0.918496614255506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25" b="1" i="0" u="none" strike="noStrike" baseline="0">
                <a:solidFill>
                  <a:srgbClr val="000000"/>
                </a:solidFill>
                <a:latin typeface="Arial"/>
                <a:ea typeface="Arial"/>
                <a:cs typeface="Arial"/>
              </a:defRPr>
            </a:pPr>
            <a:endParaRPr lang="en-CH"/>
          </a:p>
        </c:txPr>
        <c:crossAx val="151001728"/>
        <c:crosses val="autoZero"/>
        <c:auto val="1"/>
        <c:lblAlgn val="ctr"/>
        <c:lblOffset val="100"/>
        <c:tickLblSkip val="1"/>
        <c:tickMarkSkip val="1"/>
        <c:noMultiLvlLbl val="0"/>
      </c:catAx>
      <c:valAx>
        <c:axId val="151001728"/>
        <c:scaling>
          <c:orientation val="minMax"/>
        </c:scaling>
        <c:delete val="0"/>
        <c:axPos val="l"/>
        <c:title>
          <c:tx>
            <c:rich>
              <a:bodyPr/>
              <a:lstStyle/>
              <a:p>
                <a:pPr>
                  <a:defRPr/>
                </a:pPr>
                <a:r>
                  <a:rPr lang="en-US" sz="975" b="1" i="0" u="none" strike="noStrike" baseline="0">
                    <a:effectLst/>
                  </a:rPr>
                  <a:t>EUR/kg of product</a:t>
                </a:r>
                <a:endParaRPr lang="en-US"/>
              </a:p>
            </c:rich>
          </c:tx>
          <c:layout>
            <c:manualLayout>
              <c:xMode val="edge"/>
              <c:yMode val="edge"/>
              <c:x val="0.15290160166705299"/>
              <c:y val="0.2430693164342041"/>
            </c:manualLayout>
          </c:layout>
          <c:overlay val="0"/>
        </c:title>
        <c:numFmt formatCode="0.00" sourceLinked="1"/>
        <c:majorTickMark val="out"/>
        <c:minorTickMark val="none"/>
        <c:tickLblPos val="nextTo"/>
        <c:spPr>
          <a:ln w="3175">
            <a:solidFill>
              <a:srgbClr val="000000"/>
            </a:solidFill>
            <a:prstDash val="solid"/>
          </a:ln>
        </c:spPr>
        <c:txPr>
          <a:bodyPr rot="0" vert="horz"/>
          <a:lstStyle/>
          <a:p>
            <a:pPr>
              <a:defRPr sz="925" b="1" i="0" u="none" strike="noStrike" baseline="0">
                <a:solidFill>
                  <a:srgbClr val="000000"/>
                </a:solidFill>
                <a:latin typeface="Arial"/>
                <a:ea typeface="Arial"/>
                <a:cs typeface="Arial"/>
              </a:defRPr>
            </a:pPr>
            <a:endParaRPr lang="en-CH"/>
          </a:p>
        </c:txPr>
        <c:crossAx val="150999808"/>
        <c:crosses val="autoZero"/>
        <c:crossBetween val="between"/>
      </c:valAx>
      <c:spPr>
        <a:solidFill>
          <a:schemeClr val="bg1"/>
        </a:solidFill>
        <a:ln w="12700">
          <a:solidFill>
            <a:srgbClr val="808080"/>
          </a:solidFill>
          <a:prstDash val="solid"/>
        </a:ln>
      </c:spPr>
    </c:plotArea>
    <c:legend>
      <c:legendPos val="r"/>
      <c:layout>
        <c:manualLayout>
          <c:xMode val="edge"/>
          <c:yMode val="edge"/>
          <c:x val="0.74721689274411585"/>
          <c:y val="8.7167508316779552E-2"/>
          <c:w val="0.25108270557089452"/>
          <c:h val="0.79623956096397042"/>
        </c:manualLayout>
      </c:layout>
      <c:overlay val="0"/>
      <c:spPr>
        <a:noFill/>
        <a:ln w="3175">
          <a:solidFill>
            <a:srgbClr val="000000"/>
          </a:solidFill>
          <a:prstDash val="solid"/>
        </a:ln>
      </c:spPr>
      <c:txPr>
        <a:bodyPr/>
        <a:lstStyle/>
        <a:p>
          <a:pPr>
            <a:defRPr sz="735" b="1" i="0" u="none" strike="noStrike" baseline="0">
              <a:solidFill>
                <a:srgbClr val="000000"/>
              </a:solidFill>
              <a:latin typeface="Arial"/>
              <a:ea typeface="Arial"/>
              <a:cs typeface="Arial"/>
            </a:defRPr>
          </a:pPr>
          <a:endParaRPr lang="en-CH"/>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975" b="1" i="0" u="none" strike="noStrike" baseline="0">
          <a:solidFill>
            <a:srgbClr val="000000"/>
          </a:solidFill>
          <a:latin typeface="Arial"/>
          <a:ea typeface="Arial"/>
          <a:cs typeface="Arial"/>
        </a:defRPr>
      </a:pPr>
      <a:endParaRPr lang="en-CH"/>
    </a:p>
  </c:txPr>
  <c:printSettings>
    <c:headerFooter alignWithMargins="0"/>
    <c:pageMargins b="1" l="0.75" r="0.75"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70" b="1" i="0" u="none" strike="noStrike" baseline="0">
                <a:effectLst/>
              </a:rPr>
              <a:t>Monetized Environmental Impact per Leading &amp; Secondary Themes</a:t>
            </a:r>
            <a:endParaRPr lang="en-US"/>
          </a:p>
        </c:rich>
      </c:tx>
      <c:overlay val="0"/>
    </c:title>
    <c:autoTitleDeleted val="0"/>
    <c:plotArea>
      <c:layout>
        <c:manualLayout>
          <c:layoutTarget val="inner"/>
          <c:xMode val="edge"/>
          <c:yMode val="edge"/>
          <c:x val="0.24675376833436555"/>
          <c:y val="0.14420084768203811"/>
          <c:w val="0.45454641535277868"/>
          <c:h val="0.47335495652147291"/>
        </c:manualLayout>
      </c:layout>
      <c:barChart>
        <c:barDir val="col"/>
        <c:grouping val="stacked"/>
        <c:varyColors val="0"/>
        <c:ser>
          <c:idx val="2"/>
          <c:order val="2"/>
          <c:tx>
            <c:strRef>
              <c:f>'Cat 6 Sustainable value - LCA '!$F$46</c:f>
              <c:strCache>
                <c:ptCount val="1"/>
                <c:pt idx="0">
                  <c:v>Water</c:v>
                </c:pt>
              </c:strCache>
            </c:strRef>
          </c:tx>
          <c:spPr>
            <a:solidFill>
              <a:srgbClr val="CC99FF"/>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'!$F$47:$F$56</c:f>
              <c:numCache>
                <c:formatCode>0.00</c:formatCode>
                <c:ptCount val="10"/>
                <c:pt idx="0">
                  <c:v>9.6244556106406171E-2</c:v>
                </c:pt>
                <c:pt idx="1">
                  <c:v>9.6244556106406171E-2</c:v>
                </c:pt>
                <c:pt idx="2">
                  <c:v>9.6244556106406171E-2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65F-44F9-9B97-7595DD658FF3}"/>
            </c:ext>
          </c:extLst>
        </c:ser>
        <c:ser>
          <c:idx val="3"/>
          <c:order val="3"/>
          <c:tx>
            <c:strRef>
              <c:f>'Cat 6 Sustainable value - LCA '!$G$46</c:f>
              <c:strCache>
                <c:ptCount val="1"/>
                <c:pt idx="0">
                  <c:v>Energy total</c:v>
                </c:pt>
              </c:strCache>
            </c:strRef>
          </c:tx>
          <c:spPr>
            <a:solidFill>
              <a:srgbClr val="003300"/>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'!$G$47:$G$56</c:f>
              <c:numCache>
                <c:formatCode>0.00</c:formatCode>
                <c:ptCount val="10"/>
                <c:pt idx="0">
                  <c:v>0.54499244211017372</c:v>
                </c:pt>
                <c:pt idx="1">
                  <c:v>0.54499244211017372</c:v>
                </c:pt>
                <c:pt idx="2">
                  <c:v>0.54499244211017372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65F-44F9-9B97-7595DD658FF3}"/>
            </c:ext>
          </c:extLst>
        </c:ser>
        <c:ser>
          <c:idx val="5"/>
          <c:order val="0"/>
          <c:tx>
            <c:strRef>
              <c:f>'Cat 6 Sustainable value - LCA '!$D$46</c:f>
              <c:strCache>
                <c:ptCount val="1"/>
                <c:pt idx="0">
                  <c:v>GWP</c:v>
                </c:pt>
              </c:strCache>
            </c:strRef>
          </c:tx>
          <c:spPr>
            <a:solidFill>
              <a:srgbClr val="808000"/>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'!$D$47:$D$56</c:f>
              <c:numCache>
                <c:formatCode>0.00</c:formatCode>
                <c:ptCount val="10"/>
                <c:pt idx="0">
                  <c:v>0.13316008117794548</c:v>
                </c:pt>
                <c:pt idx="1">
                  <c:v>0.13316008117794548</c:v>
                </c:pt>
                <c:pt idx="2">
                  <c:v>0.13316008117794548</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65F-44F9-9B97-7595DD658FF3}"/>
            </c:ext>
          </c:extLst>
        </c:ser>
        <c:ser>
          <c:idx val="6"/>
          <c:order val="1"/>
          <c:tx>
            <c:strRef>
              <c:f>'Cat 6 Sustainable value - LCA '!$E$46</c:f>
              <c:strCache>
                <c:ptCount val="1"/>
                <c:pt idx="0">
                  <c:v>Human Toxicity</c:v>
                </c:pt>
              </c:strCache>
            </c:strRef>
          </c:tx>
          <c:spPr>
            <a:solidFill>
              <a:srgbClr val="339966"/>
            </a:solidFill>
            <a:ln w="12700">
              <a:solidFill>
                <a:srgbClr val="000000"/>
              </a:solidFill>
              <a:prstDash val="solid"/>
            </a:ln>
          </c:spPr>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'!$E$47:$E$56</c:f>
              <c:numCache>
                <c:formatCode>0.00</c:formatCode>
                <c:ptCount val="10"/>
                <c:pt idx="0">
                  <c:v>2.4387994271004822E-2</c:v>
                </c:pt>
                <c:pt idx="1">
                  <c:v>2.4387994271004822E-2</c:v>
                </c:pt>
                <c:pt idx="2">
                  <c:v>2.4387994271004822E-2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65F-44F9-9B97-7595DD658FF3}"/>
            </c:ext>
          </c:extLst>
        </c:ser>
        <c:ser>
          <c:idx val="16"/>
          <c:order val="4"/>
          <c:tx>
            <c:strRef>
              <c:f>'Cat 6 Sustainable value - LCA '!$R$46</c:f>
              <c:strCache>
                <c:ptCount val="1"/>
                <c:pt idx="0">
                  <c:v>Ecotoxicity total</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'!$R$47:$R$56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65F-44F9-9B97-7595DD658FF3}"/>
            </c:ext>
          </c:extLst>
        </c:ser>
        <c:ser>
          <c:idx val="17"/>
          <c:order val="5"/>
          <c:tx>
            <c:strRef>
              <c:f>'Cat 6 Sustainable value - LCA '!$S$46</c:f>
              <c:strCache>
                <c:ptCount val="1"/>
                <c:pt idx="0">
                  <c:v>Depletion of abiotic resources</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'!$S$47:$S$56</c:f>
              <c:numCache>
                <c:formatCode>0.00</c:formatCode>
                <c:ptCount val="10"/>
                <c:pt idx="0">
                  <c:v>3.5698816772351174E-3</c:v>
                </c:pt>
                <c:pt idx="1">
                  <c:v>3.5698816772351174E-3</c:v>
                </c:pt>
                <c:pt idx="2">
                  <c:v>3.5698816772351174E-3</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65F-44F9-9B97-7595DD658FF3}"/>
            </c:ext>
          </c:extLst>
        </c:ser>
        <c:ser>
          <c:idx val="18"/>
          <c:order val="6"/>
          <c:tx>
            <c:strRef>
              <c:f>'Cat 6 Sustainable value - LCA '!$T$46</c:f>
              <c:strCache>
                <c:ptCount val="1"/>
                <c:pt idx="0">
                  <c:v>Quantitative Land Use</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'!$T$47:$T$56</c:f>
              <c:numCache>
                <c:formatCode>0.00</c:formatCode>
                <c:ptCount val="10"/>
                <c:pt idx="0">
                  <c:v>4.7370677358913351E-4</c:v>
                </c:pt>
                <c:pt idx="1">
                  <c:v>4.7370677358913351E-4</c:v>
                </c:pt>
                <c:pt idx="2">
                  <c:v>4.7370677358913351E-4</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65F-44F9-9B97-7595DD658FF3}"/>
            </c:ext>
          </c:extLst>
        </c:ser>
        <c:ser>
          <c:idx val="19"/>
          <c:order val="7"/>
          <c:tx>
            <c:strRef>
              <c:f>'Cat 6 Sustainable value - LCA '!$U$46</c:f>
              <c:strCache>
                <c:ptCount val="1"/>
                <c:pt idx="0">
                  <c:v>Acidification</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'!$U$47:$U$56</c:f>
              <c:numCache>
                <c:formatCode>0.00</c:formatCode>
                <c:ptCount val="10"/>
                <c:pt idx="0">
                  <c:v>2.4026397078896221E-2</c:v>
                </c:pt>
                <c:pt idx="1">
                  <c:v>2.4026397078896221E-2</c:v>
                </c:pt>
                <c:pt idx="2">
                  <c:v>2.4026397078896221E-2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65F-44F9-9B97-7595DD658FF3}"/>
            </c:ext>
          </c:extLst>
        </c:ser>
        <c:ser>
          <c:idx val="20"/>
          <c:order val="8"/>
          <c:tx>
            <c:strRef>
              <c:f>'Cat 6 Sustainable value - LCA '!$V$46</c:f>
              <c:strCache>
                <c:ptCount val="1"/>
                <c:pt idx="0">
                  <c:v>Eutrophication</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'!$V$47:$V$56</c:f>
              <c:numCache>
                <c:formatCode>0.00</c:formatCode>
                <c:ptCount val="10"/>
                <c:pt idx="0">
                  <c:v>1.2159089675921674E-2</c:v>
                </c:pt>
                <c:pt idx="1">
                  <c:v>1.2159089675921674E-2</c:v>
                </c:pt>
                <c:pt idx="2">
                  <c:v>1.2159089675921674E-2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65F-44F9-9B97-7595DD658FF3}"/>
            </c:ext>
          </c:extLst>
        </c:ser>
        <c:ser>
          <c:idx val="21"/>
          <c:order val="9"/>
          <c:tx>
            <c:strRef>
              <c:f>'Cat 6 Sustainable value - LCA '!$W$46</c:f>
              <c:strCache>
                <c:ptCount val="1"/>
                <c:pt idx="0">
                  <c:v>Ozone Depletion</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'!$W$47:$W$56</c:f>
              <c:numCache>
                <c:formatCode>0.00</c:formatCode>
                <c:ptCount val="10"/>
                <c:pt idx="0">
                  <c:v>5.9547713829300158E-6</c:v>
                </c:pt>
                <c:pt idx="1">
                  <c:v>5.9547713829300158E-6</c:v>
                </c:pt>
                <c:pt idx="2">
                  <c:v>5.9547713829300158E-6</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65F-44F9-9B97-7595DD658FF3}"/>
            </c:ext>
          </c:extLst>
        </c:ser>
        <c:ser>
          <c:idx val="22"/>
          <c:order val="10"/>
          <c:tx>
            <c:strRef>
              <c:f>'Cat 6 Sustainable value - LCA '!$X$46</c:f>
              <c:strCache>
                <c:ptCount val="1"/>
                <c:pt idx="0">
                  <c:v>Photochemical Oxidation</c:v>
                </c:pt>
              </c:strCache>
            </c:strRef>
          </c:tx>
          <c:invertIfNegative val="0"/>
          <c:cat>
            <c:strRef>
              <c:f>'Cat 6 Sustainable value - LCA '!$A$47:$A$56</c:f>
              <c:strCache>
                <c:ptCount val="10"/>
                <c:pt idx="0">
                  <c:v>PVC-Suspensions in Construction in Window profile</c:v>
                </c:pt>
                <c:pt idx="1">
                  <c:v>PVC-Suspensions in Construction in Fresh water conveying pipe</c:v>
                </c:pt>
                <c:pt idx="2">
                  <c:v>PVC-Suspensions in Construction in Sewage pipe</c:v>
                </c:pt>
                <c:pt idx="3">
                  <c:v>PVC-Suspensions in Construction in application 4</c:v>
                </c:pt>
                <c:pt idx="4">
                  <c:v>PVC-Suspensions in Construction in application 5</c:v>
                </c:pt>
                <c:pt idx="5">
                  <c:v>PVC-Suspensions in Construction in application 6</c:v>
                </c:pt>
                <c:pt idx="6">
                  <c:v>PVC-Suspensions in Construction in application 7</c:v>
                </c:pt>
                <c:pt idx="7">
                  <c:v>PVC-Suspensions in Construction in application 8</c:v>
                </c:pt>
                <c:pt idx="8">
                  <c:v>PVC-Suspensions in Construction in application 9</c:v>
                </c:pt>
                <c:pt idx="9">
                  <c:v>PVC-Suspensions in Construction in application 10</c:v>
                </c:pt>
              </c:strCache>
            </c:strRef>
          </c:cat>
          <c:val>
            <c:numRef>
              <c:f>'Cat 6 Sustainable value - LCA '!$X$47:$X$56</c:f>
              <c:numCache>
                <c:formatCode>0.00</c:formatCode>
                <c:ptCount val="10"/>
                <c:pt idx="0">
                  <c:v>6.0601617082692131E-4</c:v>
                </c:pt>
                <c:pt idx="1">
                  <c:v>6.0601617082692131E-4</c:v>
                </c:pt>
                <c:pt idx="2">
                  <c:v>6.0601617082692131E-4</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65F-44F9-9B97-7595DD658FF3}"/>
            </c:ext>
          </c:extLst>
        </c:ser>
        <c:dLbls>
          <c:showLegendKey val="0"/>
          <c:showVal val="0"/>
          <c:showCatName val="0"/>
          <c:showSerName val="0"/>
          <c:showPercent val="0"/>
          <c:showBubbleSize val="0"/>
        </c:dLbls>
        <c:gapWidth val="150"/>
        <c:overlap val="100"/>
        <c:axId val="167812480"/>
        <c:axId val="167818752"/>
      </c:barChart>
      <c:catAx>
        <c:axId val="167812480"/>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fr-BE"/>
                  <a:t>Product applications</a:t>
                </a:r>
              </a:p>
            </c:rich>
          </c:tx>
          <c:layout>
            <c:manualLayout>
              <c:xMode val="edge"/>
              <c:yMode val="edge"/>
              <c:x val="0.34632102805331155"/>
              <c:y val="0.918496614255506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25" b="1" i="0" u="none" strike="noStrike" baseline="0">
                <a:solidFill>
                  <a:srgbClr val="000000"/>
                </a:solidFill>
                <a:latin typeface="Arial"/>
                <a:ea typeface="Arial"/>
                <a:cs typeface="Arial"/>
              </a:defRPr>
            </a:pPr>
            <a:endParaRPr lang="en-CH"/>
          </a:p>
        </c:txPr>
        <c:crossAx val="167818752"/>
        <c:crosses val="autoZero"/>
        <c:auto val="1"/>
        <c:lblAlgn val="ctr"/>
        <c:lblOffset val="100"/>
        <c:tickLblSkip val="1"/>
        <c:tickMarkSkip val="1"/>
        <c:noMultiLvlLbl val="0"/>
      </c:catAx>
      <c:valAx>
        <c:axId val="167818752"/>
        <c:scaling>
          <c:orientation val="minMax"/>
        </c:scaling>
        <c:delete val="0"/>
        <c:axPos val="l"/>
        <c:title>
          <c:tx>
            <c:rich>
              <a:bodyPr/>
              <a:lstStyle/>
              <a:p>
                <a:pPr>
                  <a:defRPr/>
                </a:pPr>
                <a:r>
                  <a:rPr lang="en-US" sz="975" b="1" i="0" u="none" strike="noStrike" baseline="0">
                    <a:effectLst/>
                  </a:rPr>
                  <a:t>EUR/kg of product</a:t>
                </a:r>
                <a:endParaRPr lang="en-US"/>
              </a:p>
            </c:rich>
          </c:tx>
          <c:layout>
            <c:manualLayout>
              <c:xMode val="edge"/>
              <c:yMode val="edge"/>
              <c:x val="0.15127432095946522"/>
              <c:y val="0.24302488200057423"/>
            </c:manualLayout>
          </c:layout>
          <c:overlay val="0"/>
        </c:title>
        <c:numFmt formatCode="0.00" sourceLinked="1"/>
        <c:majorTickMark val="out"/>
        <c:minorTickMark val="none"/>
        <c:tickLblPos val="nextTo"/>
        <c:spPr>
          <a:ln w="3175">
            <a:solidFill>
              <a:srgbClr val="000000"/>
            </a:solidFill>
            <a:prstDash val="solid"/>
          </a:ln>
        </c:spPr>
        <c:txPr>
          <a:bodyPr rot="0" vert="horz"/>
          <a:lstStyle/>
          <a:p>
            <a:pPr>
              <a:defRPr sz="925" b="1" i="0" u="none" strike="noStrike" baseline="0">
                <a:solidFill>
                  <a:srgbClr val="000000"/>
                </a:solidFill>
                <a:latin typeface="Arial"/>
                <a:ea typeface="Arial"/>
                <a:cs typeface="Arial"/>
              </a:defRPr>
            </a:pPr>
            <a:endParaRPr lang="en-CH"/>
          </a:p>
        </c:txPr>
        <c:crossAx val="167812480"/>
        <c:crosses val="autoZero"/>
        <c:crossBetween val="between"/>
      </c:valAx>
      <c:spPr>
        <a:solidFill>
          <a:schemeClr val="bg1"/>
        </a:solidFill>
        <a:ln w="12700">
          <a:solidFill>
            <a:srgbClr val="808080"/>
          </a:solidFill>
          <a:prstDash val="solid"/>
        </a:ln>
      </c:spPr>
    </c:plotArea>
    <c:legend>
      <c:legendPos val="r"/>
      <c:layout>
        <c:manualLayout>
          <c:xMode val="edge"/>
          <c:yMode val="edge"/>
          <c:x val="0.74721689274411585"/>
          <c:y val="8.7167508316779552E-2"/>
          <c:w val="0.1987176320651261"/>
          <c:h val="0.44672514406850033"/>
        </c:manualLayout>
      </c:layout>
      <c:overlay val="0"/>
      <c:spPr>
        <a:noFill/>
        <a:ln w="3175">
          <a:solidFill>
            <a:srgbClr val="000000"/>
          </a:solidFill>
          <a:prstDash val="solid"/>
        </a:ln>
      </c:spPr>
      <c:txPr>
        <a:bodyPr/>
        <a:lstStyle/>
        <a:p>
          <a:pPr>
            <a:defRPr sz="735" b="1" i="0" u="none" strike="noStrike" baseline="0">
              <a:solidFill>
                <a:srgbClr val="000000"/>
              </a:solidFill>
              <a:latin typeface="Arial"/>
              <a:ea typeface="Arial"/>
              <a:cs typeface="Arial"/>
            </a:defRPr>
          </a:pPr>
          <a:endParaRPr lang="en-CH"/>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975" b="1" i="0" u="none" strike="noStrike" baseline="0">
          <a:solidFill>
            <a:srgbClr val="000000"/>
          </a:solidFill>
          <a:latin typeface="Arial"/>
          <a:ea typeface="Arial"/>
          <a:cs typeface="Arial"/>
        </a:defRPr>
      </a:pPr>
      <a:endParaRPr lang="en-CH"/>
    </a:p>
  </c:txPr>
  <c:printSettings>
    <c:headerFooter alignWithMargins="0"/>
    <c:pageMargins b="1" l="0.75" r="0.75"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9762780841455461E-2"/>
          <c:y val="0.12995429549619508"/>
          <c:w val="0.87474753527390514"/>
          <c:h val="0.71026835646343578"/>
        </c:manualLayout>
      </c:layout>
      <c:bubbleChart>
        <c:varyColors val="0"/>
        <c:ser>
          <c:idx val="0"/>
          <c:order val="0"/>
          <c:tx>
            <c:strRef>
              <c:f>'Cross view'!$C$5:$L$5</c:f>
              <c:strCache>
                <c:ptCount val="10"/>
                <c:pt idx="0">
                  <c:v>PSA category results vs Sustainable value</c:v>
                </c:pt>
              </c:strCache>
            </c:strRef>
          </c:tx>
          <c:spPr>
            <a:solidFill>
              <a:srgbClr val="FFFF99"/>
            </a:solidFill>
            <a:ln w="12700">
              <a:solidFill>
                <a:srgbClr val="000000"/>
              </a:solidFill>
              <a:prstDash val="solid"/>
            </a:ln>
          </c:spPr>
          <c:invertIfNegative val="1"/>
          <c:dLbls>
            <c:dLbl>
              <c:idx val="0"/>
              <c:tx>
                <c:rich>
                  <a:bodyPr/>
                  <a:lstStyle/>
                  <a:p>
                    <a:fld id="{AA4093F2-EF34-4AE7-9FBB-082BA7DF325E}"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7E0-4D19-845A-18B75830DE1A}"/>
                </c:ext>
              </c:extLst>
            </c:dLbl>
            <c:dLbl>
              <c:idx val="1"/>
              <c:tx>
                <c:rich>
                  <a:bodyPr/>
                  <a:lstStyle/>
                  <a:p>
                    <a:fld id="{125BB998-7405-4B6F-9DB7-44F8B6459368}"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7E0-4D19-845A-18B75830DE1A}"/>
                </c:ext>
              </c:extLst>
            </c:dLbl>
            <c:dLbl>
              <c:idx val="2"/>
              <c:tx>
                <c:rich>
                  <a:bodyPr/>
                  <a:lstStyle/>
                  <a:p>
                    <a:fld id="{250AA57B-3075-4D3C-B5F5-386554E79DBB}"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E0-4D19-845A-18B75830DE1A}"/>
                </c:ext>
              </c:extLst>
            </c:dLbl>
            <c:dLbl>
              <c:idx val="3"/>
              <c:tx>
                <c:rich>
                  <a:bodyPr/>
                  <a:lstStyle/>
                  <a:p>
                    <a:fld id="{2829971A-E4AC-4AE3-84A4-273360659270}"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E0-4D19-845A-18B75830DE1A}"/>
                </c:ext>
              </c:extLst>
            </c:dLbl>
            <c:dLbl>
              <c:idx val="4"/>
              <c:tx>
                <c:rich>
                  <a:bodyPr/>
                  <a:lstStyle/>
                  <a:p>
                    <a:fld id="{D7A564ED-4FB0-48B8-8C90-BD905BE23F37}"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E0-4D19-845A-18B75830DE1A}"/>
                </c:ext>
              </c:extLst>
            </c:dLbl>
            <c:dLbl>
              <c:idx val="5"/>
              <c:tx>
                <c:rich>
                  <a:bodyPr/>
                  <a:lstStyle/>
                  <a:p>
                    <a:fld id="{3758ACC6-AD59-4EC2-9FB5-2DD5A9A7C328}"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7E0-4D19-845A-18B75830DE1A}"/>
                </c:ext>
              </c:extLst>
            </c:dLbl>
            <c:dLbl>
              <c:idx val="6"/>
              <c:tx>
                <c:rich>
                  <a:bodyPr/>
                  <a:lstStyle/>
                  <a:p>
                    <a:fld id="{DF4D3B0D-6916-4592-8385-72D703DF5E8C}"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7E0-4D19-845A-18B75830DE1A}"/>
                </c:ext>
              </c:extLst>
            </c:dLbl>
            <c:dLbl>
              <c:idx val="7"/>
              <c:tx>
                <c:rich>
                  <a:bodyPr/>
                  <a:lstStyle/>
                  <a:p>
                    <a:fld id="{96E4F5A2-2631-4D12-B642-83A0B98EA463}"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7E0-4D19-845A-18B75830DE1A}"/>
                </c:ext>
              </c:extLst>
            </c:dLbl>
            <c:dLbl>
              <c:idx val="8"/>
              <c:tx>
                <c:rich>
                  <a:bodyPr/>
                  <a:lstStyle/>
                  <a:p>
                    <a:fld id="{011AF9C2-F01B-48B6-8B85-3127AD745631}"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7E0-4D19-845A-18B75830DE1A}"/>
                </c:ext>
              </c:extLst>
            </c:dLbl>
            <c:dLbl>
              <c:idx val="9"/>
              <c:tx>
                <c:rich>
                  <a:bodyPr/>
                  <a:lstStyle/>
                  <a:p>
                    <a:fld id="{46FF7A93-54FD-47ED-97AF-D5EF5D19DB49}" type="CELLRANGE">
                      <a:rPr lang="en-CH"/>
                      <a:pPr/>
                      <a:t>[CELLRANGE]</a:t>
                    </a:fld>
                    <a:endParaRPr lang="en-CH"/>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7E0-4D19-845A-18B75830DE1A}"/>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'Cross view'!$C$9:$L$9</c:f>
              <c:numCache>
                <c:formatCode>General</c:formatCode>
                <c:ptCount val="10"/>
                <c:pt idx="0">
                  <c:v>16</c:v>
                </c:pt>
                <c:pt idx="1">
                  <c:v>0</c:v>
                </c:pt>
                <c:pt idx="2">
                  <c:v>-16</c:v>
                </c:pt>
                <c:pt idx="3">
                  <c:v>0</c:v>
                </c:pt>
                <c:pt idx="4">
                  <c:v>0</c:v>
                </c:pt>
                <c:pt idx="5">
                  <c:v>0</c:v>
                </c:pt>
                <c:pt idx="6">
                  <c:v>0</c:v>
                </c:pt>
                <c:pt idx="7">
                  <c:v>0</c:v>
                </c:pt>
                <c:pt idx="8">
                  <c:v>0</c:v>
                </c:pt>
                <c:pt idx="9">
                  <c:v>0</c:v>
                </c:pt>
              </c:numCache>
            </c:numRef>
          </c:xVal>
          <c:yVal>
            <c:numRef>
              <c:f>'Cross view'!$C$8:$L$8</c:f>
              <c:numCache>
                <c:formatCode>General</c:formatCode>
                <c:ptCount val="10"/>
                <c:pt idx="0">
                  <c:v>2</c:v>
                </c:pt>
                <c:pt idx="1">
                  <c:v>0</c:v>
                </c:pt>
                <c:pt idx="2">
                  <c:v>-2</c:v>
                </c:pt>
                <c:pt idx="3">
                  <c:v>0</c:v>
                </c:pt>
                <c:pt idx="4">
                  <c:v>0</c:v>
                </c:pt>
                <c:pt idx="5">
                  <c:v>0</c:v>
                </c:pt>
                <c:pt idx="6">
                  <c:v>0</c:v>
                </c:pt>
                <c:pt idx="7">
                  <c:v>0</c:v>
                </c:pt>
                <c:pt idx="8">
                  <c:v>0</c:v>
                </c:pt>
                <c:pt idx="9">
                  <c:v>0</c:v>
                </c:pt>
              </c:numCache>
            </c:numRef>
          </c:yVal>
          <c:bubbleSize>
            <c:numRef>
              <c:f>'Cross view'!$C$10:$L$10</c:f>
              <c:numCache>
                <c:formatCode>#,##0</c:formatCode>
                <c:ptCount val="10"/>
                <c:pt idx="0">
                  <c:v>114000</c:v>
                </c:pt>
                <c:pt idx="1">
                  <c:v>12750</c:v>
                </c:pt>
                <c:pt idx="2">
                  <c:v>35000</c:v>
                </c:pt>
                <c:pt idx="3">
                  <c:v>0</c:v>
                </c:pt>
                <c:pt idx="4">
                  <c:v>0</c:v>
                </c:pt>
                <c:pt idx="5">
                  <c:v>0</c:v>
                </c:pt>
                <c:pt idx="6">
                  <c:v>0</c:v>
                </c:pt>
                <c:pt idx="7">
                  <c:v>0</c:v>
                </c:pt>
                <c:pt idx="8">
                  <c:v>0</c:v>
                </c:pt>
                <c:pt idx="9">
                  <c:v>0</c:v>
                </c:pt>
              </c:numCache>
            </c:numRef>
          </c:bubbleSize>
          <c:bubble3D val="0"/>
          <c:extLst>
            <c:ext xmlns:c14="http://schemas.microsoft.com/office/drawing/2007/8/2/chart" uri="{6F2FDCE9-48DA-4B69-8628-5D25D57E5C99}">
              <c14:invertSolidFillFmt>
                <c14:spPr xmlns:c14="http://schemas.microsoft.com/office/drawing/2007/8/2/chart">
                  <a:solidFill>
                    <a:srgbClr val="000000"/>
                  </a:solidFill>
                  <a:ln w="12700">
                    <a:solidFill>
                      <a:srgbClr val="000000"/>
                    </a:solidFill>
                    <a:prstDash val="solid"/>
                  </a:ln>
                </c14:spPr>
              </c14:invertSolidFillFmt>
            </c:ext>
            <c:ext xmlns:c15="http://schemas.microsoft.com/office/drawing/2012/chart" uri="{02D57815-91ED-43cb-92C2-25804820EDAC}">
              <c15:datalabelsRange>
                <c15:f>Step3_4!$D$26:$D$35</c15:f>
                <c15:dlblRangeCache>
                  <c:ptCount val="10"/>
                  <c:pt idx="0">
                    <c:v>Window profile</c:v>
                  </c:pt>
                  <c:pt idx="1">
                    <c:v>Fresh water conveying pipe</c:v>
                  </c:pt>
                  <c:pt idx="2">
                    <c:v>Sewage pipe</c:v>
                  </c:pt>
                  <c:pt idx="3">
                    <c:v>application 4</c:v>
                  </c:pt>
                  <c:pt idx="4">
                    <c:v>application 5</c:v>
                  </c:pt>
                  <c:pt idx="5">
                    <c:v>application 6</c:v>
                  </c:pt>
                  <c:pt idx="6">
                    <c:v>application 7</c:v>
                  </c:pt>
                  <c:pt idx="7">
                    <c:v>application 8</c:v>
                  </c:pt>
                  <c:pt idx="8">
                    <c:v>application 9</c:v>
                  </c:pt>
                  <c:pt idx="9">
                    <c:v>application 10</c:v>
                  </c:pt>
                </c15:dlblRangeCache>
              </c15:datalabelsRange>
            </c:ext>
            <c:ext xmlns:c16="http://schemas.microsoft.com/office/drawing/2014/chart" uri="{C3380CC4-5D6E-409C-BE32-E72D297353CC}">
              <c16:uniqueId val="{00000000-2DA1-4F5D-8564-2603C71F69FF}"/>
            </c:ext>
          </c:extLst>
        </c:ser>
        <c:dLbls>
          <c:showLegendKey val="0"/>
          <c:showVal val="1"/>
          <c:showCatName val="0"/>
          <c:showSerName val="0"/>
          <c:showPercent val="0"/>
          <c:showBubbleSize val="0"/>
        </c:dLbls>
        <c:bubbleScale val="100"/>
        <c:showNegBubbles val="0"/>
        <c:axId val="167960960"/>
        <c:axId val="167962880"/>
      </c:bubbleChart>
      <c:valAx>
        <c:axId val="167960960"/>
        <c:scaling>
          <c:orientation val="minMax"/>
          <c:max val="40"/>
          <c:min val="-40"/>
        </c:scaling>
        <c:delete val="0"/>
        <c:axPos val="b"/>
        <c:majorGridlines>
          <c:spPr>
            <a:ln w="3175">
              <a:solidFill>
                <a:srgbClr val="969696"/>
              </a:solidFill>
              <a:prstDash val="sysDash"/>
            </a:ln>
          </c:spPr>
        </c:majorGridlines>
        <c:title>
          <c:tx>
            <c:rich>
              <a:bodyPr/>
              <a:lstStyle/>
              <a:p>
                <a:pPr>
                  <a:defRPr/>
                </a:pPr>
                <a:r>
                  <a:rPr lang="fr-BE" sz="1400"/>
                  <a:t>PSA  Cat 1 to 5</a:t>
                </a:r>
              </a:p>
            </c:rich>
          </c:tx>
          <c:layout>
            <c:manualLayout>
              <c:xMode val="edge"/>
              <c:yMode val="edge"/>
              <c:x val="0.39360903311580697"/>
              <c:y val="0.94415207249985145"/>
            </c:manualLayout>
          </c:layout>
          <c:overlay val="0"/>
        </c:title>
        <c:numFmt formatCode="General" sourceLinked="1"/>
        <c:majorTickMark val="out"/>
        <c:minorTickMark val="none"/>
        <c:tickLblPos val="none"/>
        <c:spPr>
          <a:ln w="3175">
            <a:solidFill>
              <a:srgbClr val="000000"/>
            </a:solidFill>
            <a:prstDash val="solid"/>
          </a:ln>
        </c:spPr>
        <c:crossAx val="167962880"/>
        <c:crossesAt val="-40"/>
        <c:crossBetween val="midCat"/>
        <c:majorUnit val="16"/>
      </c:valAx>
      <c:valAx>
        <c:axId val="167962880"/>
        <c:scaling>
          <c:orientation val="minMax"/>
          <c:max val="5"/>
          <c:min val="-5"/>
        </c:scaling>
        <c:delete val="0"/>
        <c:axPos val="l"/>
        <c:majorGridlines/>
        <c:title>
          <c:tx>
            <c:rich>
              <a:bodyPr rot="-5400000" vert="horz"/>
              <a:lstStyle/>
              <a:p>
                <a:pPr>
                  <a:defRPr sz="1400"/>
                </a:pPr>
                <a:r>
                  <a:rPr lang="en-US" sz="1400"/>
                  <a:t>PSA Cat 6</a:t>
                </a:r>
              </a:p>
            </c:rich>
          </c:tx>
          <c:layout>
            <c:manualLayout>
              <c:xMode val="edge"/>
              <c:yMode val="edge"/>
              <c:x val="1.2331151828375794E-2"/>
              <c:y val="0.43697175624084533"/>
            </c:manualLayout>
          </c:layout>
          <c:overlay val="0"/>
        </c:title>
        <c:numFmt formatCode="General" sourceLinked="1"/>
        <c:majorTickMark val="out"/>
        <c:minorTickMark val="none"/>
        <c:tickLblPos val="none"/>
        <c:crossAx val="167960960"/>
        <c:crossesAt val="-40"/>
        <c:crossBetween val="midCat"/>
        <c:majorUnit val="2"/>
      </c:valAx>
      <c:spPr>
        <a:gradFill flip="none" rotWithShape="1">
          <a:gsLst>
            <a:gs pos="0">
              <a:srgbClr val="5E9EFF"/>
            </a:gs>
            <a:gs pos="39999">
              <a:srgbClr val="85C2FF"/>
            </a:gs>
            <a:gs pos="70000">
              <a:srgbClr val="C4D6EB"/>
            </a:gs>
            <a:gs pos="100000">
              <a:srgbClr val="FFEBFA"/>
            </a:gs>
          </a:gsLst>
          <a:lin ang="18900000" scaled="0"/>
          <a:tileRect/>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ysClr val="windowText" lastClr="000000"/>
          </a:solidFill>
          <a:latin typeface="Arial"/>
          <a:ea typeface="Arial"/>
          <a:cs typeface="Arial"/>
        </a:defRPr>
      </a:pPr>
      <a:endParaRPr lang="en-CH"/>
    </a:p>
  </c:txPr>
  <c:printSettings>
    <c:headerFooter alignWithMargins="0"/>
    <c:pageMargins b="1" l="0.75" r="0.75" t="1" header="0.5" footer="0.5"/>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PARC Definition'!A1"/><Relationship Id="rId1" Type="http://schemas.openxmlformats.org/officeDocument/2006/relationships/hyperlink" Target="#RefMaterial!A1"/></Relationships>
</file>

<file path=xl/diagrams/_rels/data2.xml.rels><?xml version="1.0" encoding="UTF-8" standalone="yes"?>
<Relationships xmlns="http://schemas.openxmlformats.org/package/2006/relationships"><Relationship Id="rId2" Type="http://schemas.openxmlformats.org/officeDocument/2006/relationships/hyperlink" Target="#Step3_4!D10"/><Relationship Id="rId1" Type="http://schemas.openxmlformats.org/officeDocument/2006/relationships/hyperlink" Target="#Step3_4!A1"/></Relationships>
</file>

<file path=xl/diagrams/_rels/data3.xml.rels><?xml version="1.0" encoding="UTF-8" standalone="yes"?>
<Relationships xmlns="http://schemas.openxmlformats.org/package/2006/relationships"><Relationship Id="rId1" Type="http://schemas.openxmlformats.org/officeDocument/2006/relationships/hyperlink" Target="#'Step 5'!B2"/></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BB63DAA-961A-4CDE-A5D2-B1FB0A1BCBB1}" type="doc">
      <dgm:prSet loTypeId="urn:microsoft.com/office/officeart/2005/8/layout/vList6" loCatId="process" qsTypeId="urn:microsoft.com/office/officeart/2005/8/quickstyle/simple1" qsCatId="simple" csTypeId="urn:microsoft.com/office/officeart/2005/8/colors/accent1_2" csCatId="accent1" phldr="1"/>
      <dgm:spPr/>
      <dgm:t>
        <a:bodyPr/>
        <a:lstStyle/>
        <a:p>
          <a:endParaRPr lang="en-US"/>
        </a:p>
      </dgm:t>
    </dgm:pt>
    <dgm:pt modelId="{800C3ACA-0991-4436-A0E3-87989DAA3237}">
      <dgm:prSet phldrT="[Text]">
        <dgm:style>
          <a:lnRef idx="0">
            <a:schemeClr val="accent1"/>
          </a:lnRef>
          <a:fillRef idx="3">
            <a:schemeClr val="accent1"/>
          </a:fillRef>
          <a:effectRef idx="3">
            <a:schemeClr val="accent1"/>
          </a:effectRef>
          <a:fontRef idx="minor">
            <a:schemeClr val="lt1"/>
          </a:fontRef>
        </dgm:style>
      </dgm:prSet>
      <dgm:spPr>
        <a:solidFill>
          <a:srgbClr val="FE376B"/>
        </a:solidFill>
      </dgm:spPr>
      <dgm:t>
        <a:bodyPr/>
        <a:lstStyle/>
        <a:p>
          <a:r>
            <a:rPr lang="en-US"/>
            <a:t>Step 1</a:t>
          </a:r>
        </a:p>
      </dgm:t>
      <dgm:extLst>
        <a:ext uri="{E40237B7-FDA0-4F09-8148-C483321AD2D9}">
          <dgm14:cNvPr xmlns:dgm14="http://schemas.microsoft.com/office/drawing/2010/diagram" id="0" name="">
            <a:hlinkClick xmlns:r="http://schemas.openxmlformats.org/officeDocument/2006/relationships" r:id="rId1" tooltip="Go to Reference Links"/>
          </dgm14:cNvPr>
        </a:ext>
      </dgm:extLst>
    </dgm:pt>
    <dgm:pt modelId="{5FAD29B9-6BA2-41C1-9CD3-C387EEDC38D0}" type="parTrans" cxnId="{70442FAF-489C-47EE-A026-5F19DEB93740}">
      <dgm:prSet/>
      <dgm:spPr/>
      <dgm:t>
        <a:bodyPr/>
        <a:lstStyle/>
        <a:p>
          <a:endParaRPr lang="en-US"/>
        </a:p>
      </dgm:t>
    </dgm:pt>
    <dgm:pt modelId="{ECA16196-53B8-4959-B68D-0F0836BD4F50}" type="sibTrans" cxnId="{70442FAF-489C-47EE-A026-5F19DEB93740}">
      <dgm:prSet/>
      <dgm:spPr/>
      <dgm:t>
        <a:bodyPr/>
        <a:lstStyle/>
        <a:p>
          <a:endParaRPr lang="en-US"/>
        </a:p>
      </dgm:t>
    </dgm:pt>
    <dgm:pt modelId="{8500809E-9A19-4CBB-91D5-0A9A6320F475}">
      <dgm:prSet phldrT="[Text]" custT="1"/>
      <dgm:spPr>
        <a:solidFill>
          <a:srgbClr val="FE376B">
            <a:alpha val="30196"/>
          </a:srgbClr>
        </a:solidFill>
        <a:ln>
          <a:noFill/>
        </a:ln>
      </dgm:spPr>
      <dgm:t>
        <a:bodyPr/>
        <a:lstStyle/>
        <a:p>
          <a:r>
            <a:rPr lang="en-US" sz="1050"/>
            <a:t>Required reading and understanding:</a:t>
          </a:r>
        </a:p>
      </dgm:t>
    </dgm:pt>
    <dgm:pt modelId="{2299BC9B-E296-4251-8EA2-97AECF3E06E9}" type="parTrans" cxnId="{B49E40F0-9888-4633-A028-FC23F759521D}">
      <dgm:prSet/>
      <dgm:spPr/>
      <dgm:t>
        <a:bodyPr/>
        <a:lstStyle/>
        <a:p>
          <a:endParaRPr lang="en-US"/>
        </a:p>
      </dgm:t>
    </dgm:pt>
    <dgm:pt modelId="{E298A97F-DBFB-4004-9F39-E73BF135CA7A}" type="sibTrans" cxnId="{B49E40F0-9888-4633-A028-FC23F759521D}">
      <dgm:prSet/>
      <dgm:spPr/>
      <dgm:t>
        <a:bodyPr/>
        <a:lstStyle/>
        <a:p>
          <a:endParaRPr lang="en-US"/>
        </a:p>
      </dgm:t>
    </dgm:pt>
    <dgm:pt modelId="{DCCF6579-1A46-4E83-9158-8BD1D0A19444}">
      <dgm:prSet phldrT="[Text]" custT="1"/>
      <dgm:spPr>
        <a:solidFill>
          <a:srgbClr val="FE376B">
            <a:alpha val="30196"/>
          </a:srgbClr>
        </a:solidFill>
        <a:ln>
          <a:noFill/>
        </a:ln>
      </dgm:spPr>
      <dgm:t>
        <a:bodyPr/>
        <a:lstStyle/>
        <a:p>
          <a:r>
            <a:rPr lang="en-US" sz="1050"/>
            <a:t>Excel structures and </a:t>
          </a:r>
          <a:r>
            <a:rPr lang="en-CH" sz="1050"/>
            <a:t>r</a:t>
          </a:r>
          <a:r>
            <a:rPr lang="en-US" sz="1050"/>
            <a:t>eferential </a:t>
          </a:r>
          <a:r>
            <a:rPr lang="en-CH" sz="1050"/>
            <a:t>s</a:t>
          </a:r>
          <a:r>
            <a:rPr lang="en-US" sz="1050"/>
            <a:t>heet to support assessment</a:t>
          </a:r>
        </a:p>
      </dgm:t>
    </dgm:pt>
    <dgm:pt modelId="{14C6A159-220E-4A70-BDC5-BDEE723101E2}" type="parTrans" cxnId="{41F93E06-5B92-45D5-B7F8-E5B0ECF00DA0}">
      <dgm:prSet/>
      <dgm:spPr/>
      <dgm:t>
        <a:bodyPr/>
        <a:lstStyle/>
        <a:p>
          <a:endParaRPr lang="en-US"/>
        </a:p>
      </dgm:t>
    </dgm:pt>
    <dgm:pt modelId="{FD9D4EF3-0994-41D5-A725-B55CA4AA418D}" type="sibTrans" cxnId="{41F93E06-5B92-45D5-B7F8-E5B0ECF00DA0}">
      <dgm:prSet/>
      <dgm:spPr/>
      <dgm:t>
        <a:bodyPr/>
        <a:lstStyle/>
        <a:p>
          <a:endParaRPr lang="en-US"/>
        </a:p>
      </dgm:t>
    </dgm:pt>
    <dgm:pt modelId="{0630C6DA-7D0D-4AD4-8B5F-AC9906FBA40C}">
      <dgm:prSet phldrT="[Text]">
        <dgm:style>
          <a:lnRef idx="0">
            <a:schemeClr val="accent1"/>
          </a:lnRef>
          <a:fillRef idx="3">
            <a:schemeClr val="accent1"/>
          </a:fillRef>
          <a:effectRef idx="3">
            <a:schemeClr val="accent1"/>
          </a:effectRef>
          <a:fontRef idx="minor">
            <a:schemeClr val="lt1"/>
          </a:fontRef>
        </dgm:style>
      </dgm:prSet>
      <dgm:spPr>
        <a:solidFill>
          <a:srgbClr val="FE376B"/>
        </a:solidFill>
      </dgm:spPr>
      <dgm:t>
        <a:bodyPr/>
        <a:lstStyle/>
        <a:p>
          <a:r>
            <a:rPr lang="en-US"/>
            <a:t>Step 2</a:t>
          </a:r>
        </a:p>
      </dgm:t>
      <dgm:extLst>
        <a:ext uri="{E40237B7-FDA0-4F09-8148-C483321AD2D9}">
          <dgm14:cNvPr xmlns:dgm14="http://schemas.microsoft.com/office/drawing/2010/diagram" id="0" name="">
            <a:hlinkClick xmlns:r="http://schemas.openxmlformats.org/officeDocument/2006/relationships" r:id="rId2" tooltip="Go to PARC Definition"/>
          </dgm14:cNvPr>
        </a:ext>
      </dgm:extLst>
    </dgm:pt>
    <dgm:pt modelId="{070493A3-E719-4C51-84BC-9A69946C6173}" type="parTrans" cxnId="{40CA16BA-40C6-43B9-A3C2-484734ACDC56}">
      <dgm:prSet/>
      <dgm:spPr/>
      <dgm:t>
        <a:bodyPr/>
        <a:lstStyle/>
        <a:p>
          <a:endParaRPr lang="en-US"/>
        </a:p>
      </dgm:t>
    </dgm:pt>
    <dgm:pt modelId="{1294D251-E3FE-4477-B5C0-2ABC6E9A54BB}" type="sibTrans" cxnId="{40CA16BA-40C6-43B9-A3C2-484734ACDC56}">
      <dgm:prSet/>
      <dgm:spPr/>
      <dgm:t>
        <a:bodyPr/>
        <a:lstStyle/>
        <a:p>
          <a:endParaRPr lang="en-US"/>
        </a:p>
      </dgm:t>
    </dgm:pt>
    <dgm:pt modelId="{B2BCFE81-3422-4D32-9480-D1BFEA2CE83B}">
      <dgm:prSet phldrT="[Text]" custT="1"/>
      <dgm:spPr>
        <a:solidFill>
          <a:srgbClr val="FE376B">
            <a:alpha val="30196"/>
          </a:srgbClr>
        </a:solidFill>
        <a:ln>
          <a:noFill/>
        </a:ln>
      </dgm:spPr>
      <dgm:t>
        <a:bodyPr anchor="ctr"/>
        <a:lstStyle/>
        <a:p>
          <a:pPr algn="l"/>
          <a:r>
            <a:rPr lang="en-US" sz="1400"/>
            <a:t>Read PARC </a:t>
          </a:r>
          <a:r>
            <a:rPr lang="en-CH" sz="1400"/>
            <a:t>d</a:t>
          </a:r>
          <a:r>
            <a:rPr lang="en-US" sz="1400"/>
            <a:t>efinition</a:t>
          </a:r>
        </a:p>
      </dgm:t>
    </dgm:pt>
    <dgm:pt modelId="{C3B20EAA-0C48-494E-A889-626049AC6E4C}" type="parTrans" cxnId="{63912D50-D88F-4FE0-99B4-A9DB799849C1}">
      <dgm:prSet/>
      <dgm:spPr/>
      <dgm:t>
        <a:bodyPr/>
        <a:lstStyle/>
        <a:p>
          <a:endParaRPr lang="en-US"/>
        </a:p>
      </dgm:t>
    </dgm:pt>
    <dgm:pt modelId="{50994EDB-EA08-4964-B6F1-8FFB8084E7C8}" type="sibTrans" cxnId="{63912D50-D88F-4FE0-99B4-A9DB799849C1}">
      <dgm:prSet/>
      <dgm:spPr/>
      <dgm:t>
        <a:bodyPr/>
        <a:lstStyle/>
        <a:p>
          <a:endParaRPr lang="en-US"/>
        </a:p>
      </dgm:t>
    </dgm:pt>
    <dgm:pt modelId="{F4E01B44-9C64-477E-94A8-D79A6F6FA6A2}">
      <dgm:prSet phldrT="[Text]" custT="1"/>
      <dgm:spPr>
        <a:solidFill>
          <a:srgbClr val="FE376B">
            <a:alpha val="30196"/>
          </a:srgbClr>
        </a:solidFill>
        <a:ln>
          <a:noFill/>
        </a:ln>
      </dgm:spPr>
      <dgm:t>
        <a:bodyPr/>
        <a:lstStyle/>
        <a:p>
          <a:r>
            <a:rPr lang="en-US" sz="1050"/>
            <a:t>PSA Guidance</a:t>
          </a:r>
        </a:p>
      </dgm:t>
    </dgm:pt>
    <dgm:pt modelId="{A90C7EAA-A0F3-4394-9BE5-F6226D55F2D7}" type="parTrans" cxnId="{27232BED-C8F5-4DE5-8021-7E79D15C59AC}">
      <dgm:prSet/>
      <dgm:spPr/>
      <dgm:t>
        <a:bodyPr/>
        <a:lstStyle/>
        <a:p>
          <a:endParaRPr lang="en-US"/>
        </a:p>
      </dgm:t>
    </dgm:pt>
    <dgm:pt modelId="{E824EFD0-2E69-48D9-85A7-1FDAD32BF9B6}" type="sibTrans" cxnId="{27232BED-C8F5-4DE5-8021-7E79D15C59AC}">
      <dgm:prSet/>
      <dgm:spPr/>
      <dgm:t>
        <a:bodyPr/>
        <a:lstStyle/>
        <a:p>
          <a:endParaRPr lang="en-US"/>
        </a:p>
      </dgm:t>
    </dgm:pt>
    <dgm:pt modelId="{2DF7548A-CC35-4065-95EA-70DCB7D93347}" type="pres">
      <dgm:prSet presAssocID="{3BB63DAA-961A-4CDE-A5D2-B1FB0A1BCBB1}" presName="Name0" presStyleCnt="0">
        <dgm:presLayoutVars>
          <dgm:dir/>
          <dgm:animLvl val="lvl"/>
          <dgm:resizeHandles/>
        </dgm:presLayoutVars>
      </dgm:prSet>
      <dgm:spPr/>
    </dgm:pt>
    <dgm:pt modelId="{BB9DB0B7-34E5-4EC0-8B18-8CDBF203FA6F}" type="pres">
      <dgm:prSet presAssocID="{800C3ACA-0991-4436-A0E3-87989DAA3237}" presName="linNode" presStyleCnt="0"/>
      <dgm:spPr/>
    </dgm:pt>
    <dgm:pt modelId="{72D583F9-A456-4ECD-BC0D-9A406D9F35B1}" type="pres">
      <dgm:prSet presAssocID="{800C3ACA-0991-4436-A0E3-87989DAA3237}" presName="parentShp" presStyleLbl="node1" presStyleIdx="0" presStyleCnt="2" custScaleX="56250">
        <dgm:presLayoutVars>
          <dgm:bulletEnabled val="1"/>
        </dgm:presLayoutVars>
      </dgm:prSet>
      <dgm:spPr/>
    </dgm:pt>
    <dgm:pt modelId="{1D8F11ED-D106-4726-BE5A-2F368F597D07}" type="pres">
      <dgm:prSet presAssocID="{800C3ACA-0991-4436-A0E3-87989DAA3237}" presName="childShp" presStyleLbl="bgAccFollowNode1" presStyleIdx="0" presStyleCnt="2" custScaleY="110000" custLinFactNeighborX="1764">
        <dgm:presLayoutVars>
          <dgm:bulletEnabled val="1"/>
        </dgm:presLayoutVars>
      </dgm:prSet>
      <dgm:spPr/>
    </dgm:pt>
    <dgm:pt modelId="{A478B17B-1AF2-47B5-A79B-98FED1515707}" type="pres">
      <dgm:prSet presAssocID="{ECA16196-53B8-4959-B68D-0F0836BD4F50}" presName="spacing" presStyleCnt="0"/>
      <dgm:spPr/>
    </dgm:pt>
    <dgm:pt modelId="{F4B4FB34-60F6-4F63-A584-65E80FBB8C17}" type="pres">
      <dgm:prSet presAssocID="{0630C6DA-7D0D-4AD4-8B5F-AC9906FBA40C}" presName="linNode" presStyleCnt="0"/>
      <dgm:spPr/>
    </dgm:pt>
    <dgm:pt modelId="{82E3032F-D72B-4DA4-9ECB-DA92AF3980B8}" type="pres">
      <dgm:prSet presAssocID="{0630C6DA-7D0D-4AD4-8B5F-AC9906FBA40C}" presName="parentShp" presStyleLbl="node1" presStyleIdx="1" presStyleCnt="2" custScaleX="56250">
        <dgm:presLayoutVars>
          <dgm:bulletEnabled val="1"/>
        </dgm:presLayoutVars>
      </dgm:prSet>
      <dgm:spPr/>
    </dgm:pt>
    <dgm:pt modelId="{3FF033B6-5D99-4104-AB2A-1278E5EB974D}" type="pres">
      <dgm:prSet presAssocID="{0630C6DA-7D0D-4AD4-8B5F-AC9906FBA40C}" presName="childShp" presStyleLbl="bgAccFollowNode1" presStyleIdx="1" presStyleCnt="2">
        <dgm:presLayoutVars>
          <dgm:bulletEnabled val="1"/>
        </dgm:presLayoutVars>
      </dgm:prSet>
      <dgm:spPr/>
    </dgm:pt>
  </dgm:ptLst>
  <dgm:cxnLst>
    <dgm:cxn modelId="{41F93E06-5B92-45D5-B7F8-E5B0ECF00DA0}" srcId="{8500809E-9A19-4CBB-91D5-0A9A6320F475}" destId="{DCCF6579-1A46-4E83-9158-8BD1D0A19444}" srcOrd="1" destOrd="0" parTransId="{14C6A159-220E-4A70-BDC5-BDEE723101E2}" sibTransId="{FD9D4EF3-0994-41D5-A725-B55CA4AA418D}"/>
    <dgm:cxn modelId="{A0DC5B34-8262-46AC-9053-63965BDE7037}" type="presOf" srcId="{F4E01B44-9C64-477E-94A8-D79A6F6FA6A2}" destId="{1D8F11ED-D106-4726-BE5A-2F368F597D07}" srcOrd="0" destOrd="1" presId="urn:microsoft.com/office/officeart/2005/8/layout/vList6"/>
    <dgm:cxn modelId="{CD60E368-63E3-4BEE-B4E4-443664F0403C}" type="presOf" srcId="{3BB63DAA-961A-4CDE-A5D2-B1FB0A1BCBB1}" destId="{2DF7548A-CC35-4065-95EA-70DCB7D93347}" srcOrd="0" destOrd="0" presId="urn:microsoft.com/office/officeart/2005/8/layout/vList6"/>
    <dgm:cxn modelId="{63912D50-D88F-4FE0-99B4-A9DB799849C1}" srcId="{0630C6DA-7D0D-4AD4-8B5F-AC9906FBA40C}" destId="{B2BCFE81-3422-4D32-9480-D1BFEA2CE83B}" srcOrd="0" destOrd="0" parTransId="{C3B20EAA-0C48-494E-A889-626049AC6E4C}" sibTransId="{50994EDB-EA08-4964-B6F1-8FFB8084E7C8}"/>
    <dgm:cxn modelId="{56824459-8FC8-4A5A-A9D1-A18F143C2028}" type="presOf" srcId="{0630C6DA-7D0D-4AD4-8B5F-AC9906FBA40C}" destId="{82E3032F-D72B-4DA4-9ECB-DA92AF3980B8}" srcOrd="0" destOrd="0" presId="urn:microsoft.com/office/officeart/2005/8/layout/vList6"/>
    <dgm:cxn modelId="{9A7A847D-7F7B-4019-8F71-37CEDBA5F5F1}" type="presOf" srcId="{B2BCFE81-3422-4D32-9480-D1BFEA2CE83B}" destId="{3FF033B6-5D99-4104-AB2A-1278E5EB974D}" srcOrd="0" destOrd="0" presId="urn:microsoft.com/office/officeart/2005/8/layout/vList6"/>
    <dgm:cxn modelId="{8DDC2A9F-AA83-4C24-ACB2-A846571DB24E}" type="presOf" srcId="{DCCF6579-1A46-4E83-9158-8BD1D0A19444}" destId="{1D8F11ED-D106-4726-BE5A-2F368F597D07}" srcOrd="0" destOrd="2" presId="urn:microsoft.com/office/officeart/2005/8/layout/vList6"/>
    <dgm:cxn modelId="{70442FAF-489C-47EE-A026-5F19DEB93740}" srcId="{3BB63DAA-961A-4CDE-A5D2-B1FB0A1BCBB1}" destId="{800C3ACA-0991-4436-A0E3-87989DAA3237}" srcOrd="0" destOrd="0" parTransId="{5FAD29B9-6BA2-41C1-9CD3-C387EEDC38D0}" sibTransId="{ECA16196-53B8-4959-B68D-0F0836BD4F50}"/>
    <dgm:cxn modelId="{40CA16BA-40C6-43B9-A3C2-484734ACDC56}" srcId="{3BB63DAA-961A-4CDE-A5D2-B1FB0A1BCBB1}" destId="{0630C6DA-7D0D-4AD4-8B5F-AC9906FBA40C}" srcOrd="1" destOrd="0" parTransId="{070493A3-E719-4C51-84BC-9A69946C6173}" sibTransId="{1294D251-E3FE-4477-B5C0-2ABC6E9A54BB}"/>
    <dgm:cxn modelId="{CD7205CE-DDC1-43F9-980F-C337CD815E38}" type="presOf" srcId="{8500809E-9A19-4CBB-91D5-0A9A6320F475}" destId="{1D8F11ED-D106-4726-BE5A-2F368F597D07}" srcOrd="0" destOrd="0" presId="urn:microsoft.com/office/officeart/2005/8/layout/vList6"/>
    <dgm:cxn modelId="{27232BED-C8F5-4DE5-8021-7E79D15C59AC}" srcId="{8500809E-9A19-4CBB-91D5-0A9A6320F475}" destId="{F4E01B44-9C64-477E-94A8-D79A6F6FA6A2}" srcOrd="0" destOrd="0" parTransId="{A90C7EAA-A0F3-4394-9BE5-F6226D55F2D7}" sibTransId="{E824EFD0-2E69-48D9-85A7-1FDAD32BF9B6}"/>
    <dgm:cxn modelId="{9FC93CEF-A5C8-4245-9940-9F578E5FAF79}" type="presOf" srcId="{800C3ACA-0991-4436-A0E3-87989DAA3237}" destId="{72D583F9-A456-4ECD-BC0D-9A406D9F35B1}" srcOrd="0" destOrd="0" presId="urn:microsoft.com/office/officeart/2005/8/layout/vList6"/>
    <dgm:cxn modelId="{B49E40F0-9888-4633-A028-FC23F759521D}" srcId="{800C3ACA-0991-4436-A0E3-87989DAA3237}" destId="{8500809E-9A19-4CBB-91D5-0A9A6320F475}" srcOrd="0" destOrd="0" parTransId="{2299BC9B-E296-4251-8EA2-97AECF3E06E9}" sibTransId="{E298A97F-DBFB-4004-9F39-E73BF135CA7A}"/>
    <dgm:cxn modelId="{2AC47EB6-2F1A-4EBC-8719-CDCB13B36462}" type="presParOf" srcId="{2DF7548A-CC35-4065-95EA-70DCB7D93347}" destId="{BB9DB0B7-34E5-4EC0-8B18-8CDBF203FA6F}" srcOrd="0" destOrd="0" presId="urn:microsoft.com/office/officeart/2005/8/layout/vList6"/>
    <dgm:cxn modelId="{FBF3E17D-D586-4A29-B253-25C03CD1046B}" type="presParOf" srcId="{BB9DB0B7-34E5-4EC0-8B18-8CDBF203FA6F}" destId="{72D583F9-A456-4ECD-BC0D-9A406D9F35B1}" srcOrd="0" destOrd="0" presId="urn:microsoft.com/office/officeart/2005/8/layout/vList6"/>
    <dgm:cxn modelId="{8F858C02-41C4-467B-8BCD-85C41A74526F}" type="presParOf" srcId="{BB9DB0B7-34E5-4EC0-8B18-8CDBF203FA6F}" destId="{1D8F11ED-D106-4726-BE5A-2F368F597D07}" srcOrd="1" destOrd="0" presId="urn:microsoft.com/office/officeart/2005/8/layout/vList6"/>
    <dgm:cxn modelId="{E93D757C-6FB1-4749-B6DE-4A33BD448CE2}" type="presParOf" srcId="{2DF7548A-CC35-4065-95EA-70DCB7D93347}" destId="{A478B17B-1AF2-47B5-A79B-98FED1515707}" srcOrd="1" destOrd="0" presId="urn:microsoft.com/office/officeart/2005/8/layout/vList6"/>
    <dgm:cxn modelId="{E026005B-1216-468B-9A24-24B28A9D75D5}" type="presParOf" srcId="{2DF7548A-CC35-4065-95EA-70DCB7D93347}" destId="{F4B4FB34-60F6-4F63-A584-65E80FBB8C17}" srcOrd="2" destOrd="0" presId="urn:microsoft.com/office/officeart/2005/8/layout/vList6"/>
    <dgm:cxn modelId="{7AC80778-3BC5-4813-93DF-21D27C3103E8}" type="presParOf" srcId="{F4B4FB34-60F6-4F63-A584-65E80FBB8C17}" destId="{82E3032F-D72B-4DA4-9ECB-DA92AF3980B8}" srcOrd="0" destOrd="0" presId="urn:microsoft.com/office/officeart/2005/8/layout/vList6"/>
    <dgm:cxn modelId="{F05D9F7A-EBB4-45CC-B6A0-DD8404A3880F}" type="presParOf" srcId="{F4B4FB34-60F6-4F63-A584-65E80FBB8C17}" destId="{3FF033B6-5D99-4104-AB2A-1278E5EB974D}" srcOrd="1" destOrd="0" presId="urn:microsoft.com/office/officeart/2005/8/layout/vList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BB63DAA-961A-4CDE-A5D2-B1FB0A1BCBB1}" type="doc">
      <dgm:prSet loTypeId="urn:microsoft.com/office/officeart/2005/8/layout/vList6" loCatId="process" qsTypeId="urn:microsoft.com/office/officeart/2005/8/quickstyle/simple1" qsCatId="simple" csTypeId="urn:microsoft.com/office/officeart/2005/8/colors/accent1_2" csCatId="accent1" phldr="1"/>
      <dgm:spPr/>
      <dgm:t>
        <a:bodyPr/>
        <a:lstStyle/>
        <a:p>
          <a:endParaRPr lang="en-US"/>
        </a:p>
      </dgm:t>
    </dgm:pt>
    <dgm:pt modelId="{800C3ACA-0991-4436-A0E3-87989DAA3237}">
      <dgm:prSet phldrT="[Text]">
        <dgm:style>
          <a:lnRef idx="0">
            <a:schemeClr val="accent1"/>
          </a:lnRef>
          <a:fillRef idx="3">
            <a:schemeClr val="accent1"/>
          </a:fillRef>
          <a:effectRef idx="3">
            <a:schemeClr val="accent1"/>
          </a:effectRef>
          <a:fontRef idx="minor">
            <a:schemeClr val="lt1"/>
          </a:fontRef>
        </dgm:style>
      </dgm:prSet>
      <dgm:spPr>
        <a:solidFill>
          <a:srgbClr val="FE376B"/>
        </a:solidFill>
      </dgm:spPr>
      <dgm:t>
        <a:bodyPr/>
        <a:lstStyle/>
        <a:p>
          <a:r>
            <a:rPr lang="en-US"/>
            <a:t>Step 3</a:t>
          </a:r>
        </a:p>
      </dgm:t>
      <dgm:extLst>
        <a:ext uri="{E40237B7-FDA0-4F09-8148-C483321AD2D9}">
          <dgm14:cNvPr xmlns:dgm14="http://schemas.microsoft.com/office/drawing/2010/diagram" id="0" name="">
            <a:hlinkClick xmlns:r="http://schemas.openxmlformats.org/officeDocument/2006/relationships" r:id="rId1" tooltip="Define PSA Pathway"/>
          </dgm14:cNvPr>
        </a:ext>
      </dgm:extLst>
    </dgm:pt>
    <dgm:pt modelId="{5FAD29B9-6BA2-41C1-9CD3-C387EEDC38D0}" type="parTrans" cxnId="{70442FAF-489C-47EE-A026-5F19DEB93740}">
      <dgm:prSet/>
      <dgm:spPr/>
      <dgm:t>
        <a:bodyPr/>
        <a:lstStyle/>
        <a:p>
          <a:endParaRPr lang="en-US"/>
        </a:p>
      </dgm:t>
    </dgm:pt>
    <dgm:pt modelId="{ECA16196-53B8-4959-B68D-0F0836BD4F50}" type="sibTrans" cxnId="{70442FAF-489C-47EE-A026-5F19DEB93740}">
      <dgm:prSet/>
      <dgm:spPr/>
      <dgm:t>
        <a:bodyPr/>
        <a:lstStyle/>
        <a:p>
          <a:endParaRPr lang="en-US"/>
        </a:p>
      </dgm:t>
    </dgm:pt>
    <dgm:pt modelId="{8500809E-9A19-4CBB-91D5-0A9A6320F475}">
      <dgm:prSet phldrT="[Text]" custT="1"/>
      <dgm:spPr>
        <a:solidFill>
          <a:srgbClr val="FE376B">
            <a:alpha val="30196"/>
          </a:srgbClr>
        </a:solidFill>
        <a:ln>
          <a:noFill/>
        </a:ln>
      </dgm:spPr>
      <dgm:t>
        <a:bodyPr anchor="ctr"/>
        <a:lstStyle/>
        <a:p>
          <a:pPr algn="l"/>
          <a:r>
            <a:rPr lang="en-US" sz="1400"/>
            <a:t>Define</a:t>
          </a:r>
          <a:r>
            <a:rPr lang="en-US" sz="1400">
              <a:latin typeface="+mn-lt"/>
            </a:rPr>
            <a:t> PSA </a:t>
          </a:r>
          <a:r>
            <a:rPr lang="en-CH" sz="1400">
              <a:latin typeface="+mn-lt"/>
            </a:rPr>
            <a:t>p</a:t>
          </a:r>
          <a:r>
            <a:rPr lang="en-US" sz="1400">
              <a:latin typeface="+mn-lt"/>
            </a:rPr>
            <a:t>athway</a:t>
          </a:r>
        </a:p>
      </dgm:t>
    </dgm:pt>
    <dgm:pt modelId="{2299BC9B-E296-4251-8EA2-97AECF3E06E9}" type="parTrans" cxnId="{B49E40F0-9888-4633-A028-FC23F759521D}">
      <dgm:prSet/>
      <dgm:spPr/>
      <dgm:t>
        <a:bodyPr/>
        <a:lstStyle/>
        <a:p>
          <a:endParaRPr lang="en-US"/>
        </a:p>
      </dgm:t>
    </dgm:pt>
    <dgm:pt modelId="{E298A97F-DBFB-4004-9F39-E73BF135CA7A}" type="sibTrans" cxnId="{B49E40F0-9888-4633-A028-FC23F759521D}">
      <dgm:prSet/>
      <dgm:spPr/>
      <dgm:t>
        <a:bodyPr/>
        <a:lstStyle/>
        <a:p>
          <a:endParaRPr lang="en-US"/>
        </a:p>
      </dgm:t>
    </dgm:pt>
    <dgm:pt modelId="{0630C6DA-7D0D-4AD4-8B5F-AC9906FBA40C}">
      <dgm:prSet phldrT="[Text]">
        <dgm:style>
          <a:lnRef idx="0">
            <a:schemeClr val="accent1"/>
          </a:lnRef>
          <a:fillRef idx="3">
            <a:schemeClr val="accent1"/>
          </a:fillRef>
          <a:effectRef idx="3">
            <a:schemeClr val="accent1"/>
          </a:effectRef>
          <a:fontRef idx="minor">
            <a:schemeClr val="lt1"/>
          </a:fontRef>
        </dgm:style>
      </dgm:prSet>
      <dgm:spPr>
        <a:solidFill>
          <a:srgbClr val="FE376B"/>
        </a:solidFill>
      </dgm:spPr>
      <dgm:t>
        <a:bodyPr/>
        <a:lstStyle/>
        <a:p>
          <a:r>
            <a:rPr lang="en-US"/>
            <a:t>Step 4</a:t>
          </a:r>
        </a:p>
      </dgm:t>
      <dgm:extLst>
        <a:ext uri="{E40237B7-FDA0-4F09-8148-C483321AD2D9}">
          <dgm14:cNvPr xmlns:dgm14="http://schemas.microsoft.com/office/drawing/2010/diagram" id="0" name="">
            <a:hlinkClick xmlns:r="http://schemas.openxmlformats.org/officeDocument/2006/relationships" r:id="rId2" tooltip="Complete Business Scope Info"/>
          </dgm14:cNvPr>
        </a:ext>
      </dgm:extLst>
    </dgm:pt>
    <dgm:pt modelId="{070493A3-E719-4C51-84BC-9A69946C6173}" type="parTrans" cxnId="{40CA16BA-40C6-43B9-A3C2-484734ACDC56}">
      <dgm:prSet/>
      <dgm:spPr/>
      <dgm:t>
        <a:bodyPr/>
        <a:lstStyle/>
        <a:p>
          <a:endParaRPr lang="en-US"/>
        </a:p>
      </dgm:t>
    </dgm:pt>
    <dgm:pt modelId="{1294D251-E3FE-4477-B5C0-2ABC6E9A54BB}" type="sibTrans" cxnId="{40CA16BA-40C6-43B9-A3C2-484734ACDC56}">
      <dgm:prSet/>
      <dgm:spPr/>
      <dgm:t>
        <a:bodyPr/>
        <a:lstStyle/>
        <a:p>
          <a:endParaRPr lang="en-US"/>
        </a:p>
      </dgm:t>
    </dgm:pt>
    <dgm:pt modelId="{B2BCFE81-3422-4D32-9480-D1BFEA2CE83B}">
      <dgm:prSet phldrT="[Text]" custT="1"/>
      <dgm:spPr>
        <a:solidFill>
          <a:srgbClr val="FE376B">
            <a:alpha val="30196"/>
          </a:srgbClr>
        </a:solidFill>
        <a:ln>
          <a:noFill/>
        </a:ln>
      </dgm:spPr>
      <dgm:t>
        <a:bodyPr anchor="ctr"/>
        <a:lstStyle/>
        <a:p>
          <a:r>
            <a:rPr lang="en-US" sz="1400"/>
            <a:t>Complete </a:t>
          </a:r>
          <a:r>
            <a:rPr lang="en-CH" sz="1400"/>
            <a:t>b</a:t>
          </a:r>
          <a:r>
            <a:rPr lang="en-US" sz="1400"/>
            <a:t>usiness </a:t>
          </a:r>
          <a:r>
            <a:rPr lang="en-CH" sz="1400"/>
            <a:t>sc</a:t>
          </a:r>
          <a:r>
            <a:rPr lang="en-US" sz="1400"/>
            <a:t>ope </a:t>
          </a:r>
          <a:r>
            <a:rPr lang="en-CH" sz="1400"/>
            <a:t>i</a:t>
          </a:r>
          <a:r>
            <a:rPr lang="en-US" sz="1400"/>
            <a:t>nformation</a:t>
          </a:r>
        </a:p>
      </dgm:t>
    </dgm:pt>
    <dgm:pt modelId="{C3B20EAA-0C48-494E-A889-626049AC6E4C}" type="parTrans" cxnId="{63912D50-D88F-4FE0-99B4-A9DB799849C1}">
      <dgm:prSet/>
      <dgm:spPr/>
      <dgm:t>
        <a:bodyPr/>
        <a:lstStyle/>
        <a:p>
          <a:endParaRPr lang="en-US"/>
        </a:p>
      </dgm:t>
    </dgm:pt>
    <dgm:pt modelId="{50994EDB-EA08-4964-B6F1-8FFB8084E7C8}" type="sibTrans" cxnId="{63912D50-D88F-4FE0-99B4-A9DB799849C1}">
      <dgm:prSet/>
      <dgm:spPr/>
      <dgm:t>
        <a:bodyPr/>
        <a:lstStyle/>
        <a:p>
          <a:endParaRPr lang="en-US"/>
        </a:p>
      </dgm:t>
    </dgm:pt>
    <dgm:pt modelId="{2DF7548A-CC35-4065-95EA-70DCB7D93347}" type="pres">
      <dgm:prSet presAssocID="{3BB63DAA-961A-4CDE-A5D2-B1FB0A1BCBB1}" presName="Name0" presStyleCnt="0">
        <dgm:presLayoutVars>
          <dgm:dir/>
          <dgm:animLvl val="lvl"/>
          <dgm:resizeHandles/>
        </dgm:presLayoutVars>
      </dgm:prSet>
      <dgm:spPr/>
    </dgm:pt>
    <dgm:pt modelId="{BB9DB0B7-34E5-4EC0-8B18-8CDBF203FA6F}" type="pres">
      <dgm:prSet presAssocID="{800C3ACA-0991-4436-A0E3-87989DAA3237}" presName="linNode" presStyleCnt="0"/>
      <dgm:spPr/>
    </dgm:pt>
    <dgm:pt modelId="{72D583F9-A456-4ECD-BC0D-9A406D9F35B1}" type="pres">
      <dgm:prSet presAssocID="{800C3ACA-0991-4436-A0E3-87989DAA3237}" presName="parentShp" presStyleLbl="node1" presStyleIdx="0" presStyleCnt="2" custScaleX="56250" custScaleY="99335">
        <dgm:presLayoutVars>
          <dgm:bulletEnabled val="1"/>
        </dgm:presLayoutVars>
      </dgm:prSet>
      <dgm:spPr/>
    </dgm:pt>
    <dgm:pt modelId="{1D8F11ED-D106-4726-BE5A-2F368F597D07}" type="pres">
      <dgm:prSet presAssocID="{800C3ACA-0991-4436-A0E3-87989DAA3237}" presName="childShp" presStyleLbl="bgAccFollowNode1" presStyleIdx="0" presStyleCnt="2">
        <dgm:presLayoutVars>
          <dgm:bulletEnabled val="1"/>
        </dgm:presLayoutVars>
      </dgm:prSet>
      <dgm:spPr/>
    </dgm:pt>
    <dgm:pt modelId="{A478B17B-1AF2-47B5-A79B-98FED1515707}" type="pres">
      <dgm:prSet presAssocID="{ECA16196-53B8-4959-B68D-0F0836BD4F50}" presName="spacing" presStyleCnt="0"/>
      <dgm:spPr/>
    </dgm:pt>
    <dgm:pt modelId="{F4B4FB34-60F6-4F63-A584-65E80FBB8C17}" type="pres">
      <dgm:prSet presAssocID="{0630C6DA-7D0D-4AD4-8B5F-AC9906FBA40C}" presName="linNode" presStyleCnt="0"/>
      <dgm:spPr/>
    </dgm:pt>
    <dgm:pt modelId="{82E3032F-D72B-4DA4-9ECB-DA92AF3980B8}" type="pres">
      <dgm:prSet presAssocID="{0630C6DA-7D0D-4AD4-8B5F-AC9906FBA40C}" presName="parentShp" presStyleLbl="node1" presStyleIdx="1" presStyleCnt="2" custScaleX="56250">
        <dgm:presLayoutVars>
          <dgm:bulletEnabled val="1"/>
        </dgm:presLayoutVars>
      </dgm:prSet>
      <dgm:spPr/>
    </dgm:pt>
    <dgm:pt modelId="{3FF033B6-5D99-4104-AB2A-1278E5EB974D}" type="pres">
      <dgm:prSet presAssocID="{0630C6DA-7D0D-4AD4-8B5F-AC9906FBA40C}" presName="childShp" presStyleLbl="bgAccFollowNode1" presStyleIdx="1" presStyleCnt="2">
        <dgm:presLayoutVars>
          <dgm:bulletEnabled val="1"/>
        </dgm:presLayoutVars>
      </dgm:prSet>
      <dgm:spPr/>
    </dgm:pt>
  </dgm:ptLst>
  <dgm:cxnLst>
    <dgm:cxn modelId="{CD60E368-63E3-4BEE-B4E4-443664F0403C}" type="presOf" srcId="{3BB63DAA-961A-4CDE-A5D2-B1FB0A1BCBB1}" destId="{2DF7548A-CC35-4065-95EA-70DCB7D93347}" srcOrd="0" destOrd="0" presId="urn:microsoft.com/office/officeart/2005/8/layout/vList6"/>
    <dgm:cxn modelId="{63912D50-D88F-4FE0-99B4-A9DB799849C1}" srcId="{0630C6DA-7D0D-4AD4-8B5F-AC9906FBA40C}" destId="{B2BCFE81-3422-4D32-9480-D1BFEA2CE83B}" srcOrd="0" destOrd="0" parTransId="{C3B20EAA-0C48-494E-A889-626049AC6E4C}" sibTransId="{50994EDB-EA08-4964-B6F1-8FFB8084E7C8}"/>
    <dgm:cxn modelId="{56824459-8FC8-4A5A-A9D1-A18F143C2028}" type="presOf" srcId="{0630C6DA-7D0D-4AD4-8B5F-AC9906FBA40C}" destId="{82E3032F-D72B-4DA4-9ECB-DA92AF3980B8}" srcOrd="0" destOrd="0" presId="urn:microsoft.com/office/officeart/2005/8/layout/vList6"/>
    <dgm:cxn modelId="{9A7A847D-7F7B-4019-8F71-37CEDBA5F5F1}" type="presOf" srcId="{B2BCFE81-3422-4D32-9480-D1BFEA2CE83B}" destId="{3FF033B6-5D99-4104-AB2A-1278E5EB974D}" srcOrd="0" destOrd="0" presId="urn:microsoft.com/office/officeart/2005/8/layout/vList6"/>
    <dgm:cxn modelId="{70442FAF-489C-47EE-A026-5F19DEB93740}" srcId="{3BB63DAA-961A-4CDE-A5D2-B1FB0A1BCBB1}" destId="{800C3ACA-0991-4436-A0E3-87989DAA3237}" srcOrd="0" destOrd="0" parTransId="{5FAD29B9-6BA2-41C1-9CD3-C387EEDC38D0}" sibTransId="{ECA16196-53B8-4959-B68D-0F0836BD4F50}"/>
    <dgm:cxn modelId="{40CA16BA-40C6-43B9-A3C2-484734ACDC56}" srcId="{3BB63DAA-961A-4CDE-A5D2-B1FB0A1BCBB1}" destId="{0630C6DA-7D0D-4AD4-8B5F-AC9906FBA40C}" srcOrd="1" destOrd="0" parTransId="{070493A3-E719-4C51-84BC-9A69946C6173}" sibTransId="{1294D251-E3FE-4477-B5C0-2ABC6E9A54BB}"/>
    <dgm:cxn modelId="{CD7205CE-DDC1-43F9-980F-C337CD815E38}" type="presOf" srcId="{8500809E-9A19-4CBB-91D5-0A9A6320F475}" destId="{1D8F11ED-D106-4726-BE5A-2F368F597D07}" srcOrd="0" destOrd="0" presId="urn:microsoft.com/office/officeart/2005/8/layout/vList6"/>
    <dgm:cxn modelId="{9FC93CEF-A5C8-4245-9940-9F578E5FAF79}" type="presOf" srcId="{800C3ACA-0991-4436-A0E3-87989DAA3237}" destId="{72D583F9-A456-4ECD-BC0D-9A406D9F35B1}" srcOrd="0" destOrd="0" presId="urn:microsoft.com/office/officeart/2005/8/layout/vList6"/>
    <dgm:cxn modelId="{B49E40F0-9888-4633-A028-FC23F759521D}" srcId="{800C3ACA-0991-4436-A0E3-87989DAA3237}" destId="{8500809E-9A19-4CBB-91D5-0A9A6320F475}" srcOrd="0" destOrd="0" parTransId="{2299BC9B-E296-4251-8EA2-97AECF3E06E9}" sibTransId="{E298A97F-DBFB-4004-9F39-E73BF135CA7A}"/>
    <dgm:cxn modelId="{2AC47EB6-2F1A-4EBC-8719-CDCB13B36462}" type="presParOf" srcId="{2DF7548A-CC35-4065-95EA-70DCB7D93347}" destId="{BB9DB0B7-34E5-4EC0-8B18-8CDBF203FA6F}" srcOrd="0" destOrd="0" presId="urn:microsoft.com/office/officeart/2005/8/layout/vList6"/>
    <dgm:cxn modelId="{FBF3E17D-D586-4A29-B253-25C03CD1046B}" type="presParOf" srcId="{BB9DB0B7-34E5-4EC0-8B18-8CDBF203FA6F}" destId="{72D583F9-A456-4ECD-BC0D-9A406D9F35B1}" srcOrd="0" destOrd="0" presId="urn:microsoft.com/office/officeart/2005/8/layout/vList6"/>
    <dgm:cxn modelId="{8F858C02-41C4-467B-8BCD-85C41A74526F}" type="presParOf" srcId="{BB9DB0B7-34E5-4EC0-8B18-8CDBF203FA6F}" destId="{1D8F11ED-D106-4726-BE5A-2F368F597D07}" srcOrd="1" destOrd="0" presId="urn:microsoft.com/office/officeart/2005/8/layout/vList6"/>
    <dgm:cxn modelId="{E93D757C-6FB1-4749-B6DE-4A33BD448CE2}" type="presParOf" srcId="{2DF7548A-CC35-4065-95EA-70DCB7D93347}" destId="{A478B17B-1AF2-47B5-A79B-98FED1515707}" srcOrd="1" destOrd="0" presId="urn:microsoft.com/office/officeart/2005/8/layout/vList6"/>
    <dgm:cxn modelId="{E026005B-1216-468B-9A24-24B28A9D75D5}" type="presParOf" srcId="{2DF7548A-CC35-4065-95EA-70DCB7D93347}" destId="{F4B4FB34-60F6-4F63-A584-65E80FBB8C17}" srcOrd="2" destOrd="0" presId="urn:microsoft.com/office/officeart/2005/8/layout/vList6"/>
    <dgm:cxn modelId="{7AC80778-3BC5-4813-93DF-21D27C3103E8}" type="presParOf" srcId="{F4B4FB34-60F6-4F63-A584-65E80FBB8C17}" destId="{82E3032F-D72B-4DA4-9ECB-DA92AF3980B8}" srcOrd="0" destOrd="0" presId="urn:microsoft.com/office/officeart/2005/8/layout/vList6"/>
    <dgm:cxn modelId="{F05D9F7A-EBB4-45CC-B6A0-DD8404A3880F}" type="presParOf" srcId="{F4B4FB34-60F6-4F63-A584-65E80FBB8C17}" destId="{3FF033B6-5D99-4104-AB2A-1278E5EB974D}" srcOrd="1" destOrd="0" presId="urn:microsoft.com/office/officeart/2005/8/layout/vList6"/>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BB63DAA-961A-4CDE-A5D2-B1FB0A1BCBB1}" type="doc">
      <dgm:prSet loTypeId="urn:microsoft.com/office/officeart/2005/8/layout/vList6" loCatId="process" qsTypeId="urn:microsoft.com/office/officeart/2005/8/quickstyle/simple1" qsCatId="simple" csTypeId="urn:microsoft.com/office/officeart/2005/8/colors/accent1_2" csCatId="accent1" phldr="1"/>
      <dgm:spPr/>
      <dgm:t>
        <a:bodyPr/>
        <a:lstStyle/>
        <a:p>
          <a:endParaRPr lang="en-US"/>
        </a:p>
      </dgm:t>
    </dgm:pt>
    <dgm:pt modelId="{800C3ACA-0991-4436-A0E3-87989DAA3237}">
      <dgm:prSet phldrT="[Text]">
        <dgm:style>
          <a:lnRef idx="0">
            <a:schemeClr val="accent1"/>
          </a:lnRef>
          <a:fillRef idx="3">
            <a:schemeClr val="accent1"/>
          </a:fillRef>
          <a:effectRef idx="3">
            <a:schemeClr val="accent1"/>
          </a:effectRef>
          <a:fontRef idx="minor">
            <a:schemeClr val="lt1"/>
          </a:fontRef>
        </dgm:style>
      </dgm:prSet>
      <dgm:spPr>
        <a:solidFill>
          <a:srgbClr val="FE376B"/>
        </a:solidFill>
      </dgm:spPr>
      <dgm:t>
        <a:bodyPr/>
        <a:lstStyle/>
        <a:p>
          <a:r>
            <a:rPr lang="en-US"/>
            <a:t>Step 5</a:t>
          </a:r>
        </a:p>
      </dgm:t>
      <dgm:extLst>
        <a:ext uri="{E40237B7-FDA0-4F09-8148-C483321AD2D9}">
          <dgm14:cNvPr xmlns:dgm14="http://schemas.microsoft.com/office/drawing/2010/diagram" id="0" name="">
            <a:hlinkClick xmlns:r="http://schemas.openxmlformats.org/officeDocument/2006/relationships" r:id="rId1" tooltip="Got to Step 5"/>
          </dgm14:cNvPr>
        </a:ext>
      </dgm:extLst>
    </dgm:pt>
    <dgm:pt modelId="{5FAD29B9-6BA2-41C1-9CD3-C387EEDC38D0}" type="parTrans" cxnId="{70442FAF-489C-47EE-A026-5F19DEB93740}">
      <dgm:prSet/>
      <dgm:spPr/>
      <dgm:t>
        <a:bodyPr/>
        <a:lstStyle/>
        <a:p>
          <a:endParaRPr lang="en-US"/>
        </a:p>
      </dgm:t>
    </dgm:pt>
    <dgm:pt modelId="{ECA16196-53B8-4959-B68D-0F0836BD4F50}" type="sibTrans" cxnId="{70442FAF-489C-47EE-A026-5F19DEB93740}">
      <dgm:prSet/>
      <dgm:spPr/>
      <dgm:t>
        <a:bodyPr/>
        <a:lstStyle/>
        <a:p>
          <a:endParaRPr lang="en-US"/>
        </a:p>
      </dgm:t>
    </dgm:pt>
    <dgm:pt modelId="{2DF7548A-CC35-4065-95EA-70DCB7D93347}" type="pres">
      <dgm:prSet presAssocID="{3BB63DAA-961A-4CDE-A5D2-B1FB0A1BCBB1}" presName="Name0" presStyleCnt="0">
        <dgm:presLayoutVars>
          <dgm:dir/>
          <dgm:animLvl val="lvl"/>
          <dgm:resizeHandles/>
        </dgm:presLayoutVars>
      </dgm:prSet>
      <dgm:spPr/>
    </dgm:pt>
    <dgm:pt modelId="{BB9DB0B7-34E5-4EC0-8B18-8CDBF203FA6F}" type="pres">
      <dgm:prSet presAssocID="{800C3ACA-0991-4436-A0E3-87989DAA3237}" presName="linNode" presStyleCnt="0"/>
      <dgm:spPr/>
    </dgm:pt>
    <dgm:pt modelId="{72D583F9-A456-4ECD-BC0D-9A406D9F35B1}" type="pres">
      <dgm:prSet presAssocID="{800C3ACA-0991-4436-A0E3-87989DAA3237}" presName="parentShp" presStyleLbl="node1" presStyleIdx="0" presStyleCnt="1" custScaleX="56250" custScaleY="90995">
        <dgm:presLayoutVars>
          <dgm:bulletEnabled val="1"/>
        </dgm:presLayoutVars>
      </dgm:prSet>
      <dgm:spPr/>
    </dgm:pt>
    <dgm:pt modelId="{1D8F11ED-D106-4726-BE5A-2F368F597D07}" type="pres">
      <dgm:prSet presAssocID="{800C3ACA-0991-4436-A0E3-87989DAA3237}" presName="childShp" presStyleLbl="bgAccFollowNode1" presStyleIdx="0" presStyleCnt="1" custScaleY="90995">
        <dgm:presLayoutVars>
          <dgm:bulletEnabled val="1"/>
        </dgm:presLayoutVars>
      </dgm:prSet>
      <dgm:spPr>
        <a:solidFill>
          <a:srgbClr val="FE376B">
            <a:alpha val="30196"/>
          </a:srgbClr>
        </a:solidFill>
        <a:ln>
          <a:noFill/>
        </a:ln>
      </dgm:spPr>
    </dgm:pt>
  </dgm:ptLst>
  <dgm:cxnLst>
    <dgm:cxn modelId="{CD60E368-63E3-4BEE-B4E4-443664F0403C}" type="presOf" srcId="{3BB63DAA-961A-4CDE-A5D2-B1FB0A1BCBB1}" destId="{2DF7548A-CC35-4065-95EA-70DCB7D93347}" srcOrd="0" destOrd="0" presId="urn:microsoft.com/office/officeart/2005/8/layout/vList6"/>
    <dgm:cxn modelId="{70442FAF-489C-47EE-A026-5F19DEB93740}" srcId="{3BB63DAA-961A-4CDE-A5D2-B1FB0A1BCBB1}" destId="{800C3ACA-0991-4436-A0E3-87989DAA3237}" srcOrd="0" destOrd="0" parTransId="{5FAD29B9-6BA2-41C1-9CD3-C387EEDC38D0}" sibTransId="{ECA16196-53B8-4959-B68D-0F0836BD4F50}"/>
    <dgm:cxn modelId="{9FC93CEF-A5C8-4245-9940-9F578E5FAF79}" type="presOf" srcId="{800C3ACA-0991-4436-A0E3-87989DAA3237}" destId="{72D583F9-A456-4ECD-BC0D-9A406D9F35B1}" srcOrd="0" destOrd="0" presId="urn:microsoft.com/office/officeart/2005/8/layout/vList6"/>
    <dgm:cxn modelId="{2AC47EB6-2F1A-4EBC-8719-CDCB13B36462}" type="presParOf" srcId="{2DF7548A-CC35-4065-95EA-70DCB7D93347}" destId="{BB9DB0B7-34E5-4EC0-8B18-8CDBF203FA6F}" srcOrd="0" destOrd="0" presId="urn:microsoft.com/office/officeart/2005/8/layout/vList6"/>
    <dgm:cxn modelId="{FBF3E17D-D586-4A29-B253-25C03CD1046B}" type="presParOf" srcId="{BB9DB0B7-34E5-4EC0-8B18-8CDBF203FA6F}" destId="{72D583F9-A456-4ECD-BC0D-9A406D9F35B1}" srcOrd="0" destOrd="0" presId="urn:microsoft.com/office/officeart/2005/8/layout/vList6"/>
    <dgm:cxn modelId="{8F858C02-41C4-467B-8BCD-85C41A74526F}" type="presParOf" srcId="{BB9DB0B7-34E5-4EC0-8B18-8CDBF203FA6F}" destId="{1D8F11ED-D106-4726-BE5A-2F368F597D07}" srcOrd="1" destOrd="0" presId="urn:microsoft.com/office/officeart/2005/8/layout/vList6"/>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55974CAB-8410-4A06-B457-1E8AC3B9A82A}" type="doc">
      <dgm:prSet loTypeId="urn:microsoft.com/office/officeart/2005/8/layout/cycle6" loCatId="cycle" qsTypeId="urn:microsoft.com/office/officeart/2005/8/quickstyle/simple1" qsCatId="simple" csTypeId="urn:microsoft.com/office/officeart/2005/8/colors/accent1_2" csCatId="accent1" phldr="1"/>
      <dgm:spPr/>
      <dgm:t>
        <a:bodyPr/>
        <a:lstStyle/>
        <a:p>
          <a:endParaRPr lang="en-US"/>
        </a:p>
      </dgm:t>
    </dgm:pt>
    <dgm:pt modelId="{5FEAF1BC-0481-46A7-91D2-0BB4A9171158}">
      <dgm:prSet phldrT="[Text]"/>
      <dgm:spPr>
        <a:solidFill>
          <a:srgbClr val="5CC9BE"/>
        </a:solidFill>
      </dgm:spPr>
      <dgm:t>
        <a:bodyPr/>
        <a:lstStyle/>
        <a:p>
          <a:r>
            <a:rPr lang="en-US"/>
            <a:t>Better decisions, more robust strategies</a:t>
          </a:r>
        </a:p>
      </dgm:t>
    </dgm:pt>
    <dgm:pt modelId="{E229BA27-9A0A-4FF3-87A0-00A2F71EACEC}" type="parTrans" cxnId="{17CF42F3-7889-4536-BFDB-0B4499B02EF5}">
      <dgm:prSet/>
      <dgm:spPr/>
      <dgm:t>
        <a:bodyPr/>
        <a:lstStyle/>
        <a:p>
          <a:endParaRPr lang="en-US"/>
        </a:p>
      </dgm:t>
    </dgm:pt>
    <dgm:pt modelId="{C3B23BBC-BD42-489C-8819-AA8D6D1A0A9A}" type="sibTrans" cxnId="{17CF42F3-7889-4536-BFDB-0B4499B02EF5}">
      <dgm:prSet/>
      <dgm:spPr>
        <a:ln>
          <a:solidFill>
            <a:srgbClr val="5CC9BE"/>
          </a:solidFill>
        </a:ln>
      </dgm:spPr>
      <dgm:t>
        <a:bodyPr/>
        <a:lstStyle/>
        <a:p>
          <a:endParaRPr lang="en-US"/>
        </a:p>
      </dgm:t>
    </dgm:pt>
    <dgm:pt modelId="{45DCBBB7-785C-4C54-AB66-782137D6FDFC}">
      <dgm:prSet phldrT="[Text]"/>
      <dgm:spPr>
        <a:solidFill>
          <a:srgbClr val="5CC9BE"/>
        </a:solidFill>
      </dgm:spPr>
      <dgm:t>
        <a:bodyPr/>
        <a:lstStyle/>
        <a:p>
          <a:r>
            <a:rPr lang="en-US"/>
            <a:t>Higher growth rate of more sustainable solutions</a:t>
          </a:r>
        </a:p>
      </dgm:t>
    </dgm:pt>
    <dgm:pt modelId="{0B2084EE-FCDF-4FFB-B854-F817A4B96A7E}" type="parTrans" cxnId="{FBA4511E-9476-43A4-B7B9-D9AC0BA4384A}">
      <dgm:prSet/>
      <dgm:spPr/>
      <dgm:t>
        <a:bodyPr/>
        <a:lstStyle/>
        <a:p>
          <a:endParaRPr lang="en-US"/>
        </a:p>
      </dgm:t>
    </dgm:pt>
    <dgm:pt modelId="{BC26B801-698E-473C-A8A5-B4CCD207B4C4}" type="sibTrans" cxnId="{FBA4511E-9476-43A4-B7B9-D9AC0BA4384A}">
      <dgm:prSet/>
      <dgm:spPr>
        <a:ln>
          <a:solidFill>
            <a:srgbClr val="5CC9BE"/>
          </a:solidFill>
        </a:ln>
      </dgm:spPr>
      <dgm:t>
        <a:bodyPr/>
        <a:lstStyle/>
        <a:p>
          <a:endParaRPr lang="en-US"/>
        </a:p>
      </dgm:t>
    </dgm:pt>
    <dgm:pt modelId="{A254BDDE-636A-4B20-A97F-3154DCF9E671}">
      <dgm:prSet phldrT="[Text]"/>
      <dgm:spPr>
        <a:solidFill>
          <a:srgbClr val="5CC9BE"/>
        </a:solidFill>
      </dgm:spPr>
      <dgm:t>
        <a:bodyPr/>
        <a:lstStyle/>
        <a:p>
          <a:r>
            <a:rPr lang="en-US"/>
            <a:t>Credible communication on sustainability benefits</a:t>
          </a:r>
        </a:p>
      </dgm:t>
    </dgm:pt>
    <dgm:pt modelId="{D8E4E860-E25A-4549-AD2B-BA99C0BDA7AD}" type="parTrans" cxnId="{DAF40FA2-3D21-4C33-BA0A-833B3DD4A010}">
      <dgm:prSet/>
      <dgm:spPr/>
      <dgm:t>
        <a:bodyPr/>
        <a:lstStyle/>
        <a:p>
          <a:endParaRPr lang="en-US"/>
        </a:p>
      </dgm:t>
    </dgm:pt>
    <dgm:pt modelId="{52E8012D-CCDC-46D1-95E9-755B0BFFBEF6}" type="sibTrans" cxnId="{DAF40FA2-3D21-4C33-BA0A-833B3DD4A010}">
      <dgm:prSet/>
      <dgm:spPr>
        <a:ln>
          <a:solidFill>
            <a:srgbClr val="5CC9BE"/>
          </a:solidFill>
        </a:ln>
      </dgm:spPr>
      <dgm:t>
        <a:bodyPr/>
        <a:lstStyle/>
        <a:p>
          <a:endParaRPr lang="en-US"/>
        </a:p>
      </dgm:t>
    </dgm:pt>
    <dgm:pt modelId="{73233B01-613B-4E41-A339-0AEFAEFD4585}">
      <dgm:prSet phldrT="[Text]"/>
      <dgm:spPr>
        <a:solidFill>
          <a:srgbClr val="5CC9BE"/>
        </a:solidFill>
      </dgm:spPr>
      <dgm:t>
        <a:bodyPr/>
        <a:lstStyle/>
        <a:p>
          <a:r>
            <a:rPr lang="en-US"/>
            <a:t>Reduced risks</a:t>
          </a:r>
        </a:p>
      </dgm:t>
    </dgm:pt>
    <dgm:pt modelId="{C21F2028-82D6-49F9-AF4E-36B325A0CF43}" type="parTrans" cxnId="{D92262DF-E09D-4F95-9B17-BC133A4DABBA}">
      <dgm:prSet/>
      <dgm:spPr/>
      <dgm:t>
        <a:bodyPr/>
        <a:lstStyle/>
        <a:p>
          <a:endParaRPr lang="en-US"/>
        </a:p>
      </dgm:t>
    </dgm:pt>
    <dgm:pt modelId="{2C9AC9B6-8DFE-41E5-A1F4-C084A7B63B51}" type="sibTrans" cxnId="{D92262DF-E09D-4F95-9B17-BC133A4DABBA}">
      <dgm:prSet/>
      <dgm:spPr>
        <a:ln>
          <a:solidFill>
            <a:srgbClr val="5CC9BE"/>
          </a:solidFill>
        </a:ln>
      </dgm:spPr>
      <dgm:t>
        <a:bodyPr/>
        <a:lstStyle/>
        <a:p>
          <a:endParaRPr lang="en-US"/>
        </a:p>
      </dgm:t>
    </dgm:pt>
    <dgm:pt modelId="{01DDA751-4E63-4BA0-A603-0C1725A13978}">
      <dgm:prSet phldrT="[Text]"/>
      <dgm:spPr>
        <a:solidFill>
          <a:srgbClr val="5CC9BE"/>
        </a:solidFill>
      </dgm:spPr>
      <dgm:t>
        <a:bodyPr/>
        <a:lstStyle/>
        <a:p>
          <a:r>
            <a:rPr lang="en-US"/>
            <a:t>Improved corporate image</a:t>
          </a:r>
        </a:p>
      </dgm:t>
    </dgm:pt>
    <dgm:pt modelId="{E134991D-5DCA-438E-9AAD-2C49DAF5D7A2}" type="parTrans" cxnId="{668FDF62-B0D5-4AA3-9B4C-FA5C2D810A3D}">
      <dgm:prSet/>
      <dgm:spPr/>
      <dgm:t>
        <a:bodyPr/>
        <a:lstStyle/>
        <a:p>
          <a:endParaRPr lang="en-US"/>
        </a:p>
      </dgm:t>
    </dgm:pt>
    <dgm:pt modelId="{06058882-AEA2-4228-8119-07C67278B3F9}" type="sibTrans" cxnId="{668FDF62-B0D5-4AA3-9B4C-FA5C2D810A3D}">
      <dgm:prSet/>
      <dgm:spPr>
        <a:solidFill>
          <a:srgbClr val="5CC9BE"/>
        </a:solidFill>
        <a:ln>
          <a:solidFill>
            <a:srgbClr val="5CC9BE"/>
          </a:solidFill>
        </a:ln>
      </dgm:spPr>
      <dgm:t>
        <a:bodyPr/>
        <a:lstStyle/>
        <a:p>
          <a:endParaRPr lang="en-US"/>
        </a:p>
      </dgm:t>
    </dgm:pt>
    <dgm:pt modelId="{980A1F09-31B8-4B6B-AE75-6BDBC2B3ECD8}" type="pres">
      <dgm:prSet presAssocID="{55974CAB-8410-4A06-B457-1E8AC3B9A82A}" presName="cycle" presStyleCnt="0">
        <dgm:presLayoutVars>
          <dgm:dir/>
          <dgm:resizeHandles val="exact"/>
        </dgm:presLayoutVars>
      </dgm:prSet>
      <dgm:spPr/>
    </dgm:pt>
    <dgm:pt modelId="{FDC9EAB5-60AF-4749-855C-E1CDD6CE8490}" type="pres">
      <dgm:prSet presAssocID="{5FEAF1BC-0481-46A7-91D2-0BB4A9171158}" presName="node" presStyleLbl="node1" presStyleIdx="0" presStyleCnt="5">
        <dgm:presLayoutVars>
          <dgm:bulletEnabled val="1"/>
        </dgm:presLayoutVars>
      </dgm:prSet>
      <dgm:spPr/>
    </dgm:pt>
    <dgm:pt modelId="{DF986A64-3A2C-4C0B-B215-F109497571F7}" type="pres">
      <dgm:prSet presAssocID="{5FEAF1BC-0481-46A7-91D2-0BB4A9171158}" presName="spNode" presStyleCnt="0"/>
      <dgm:spPr/>
    </dgm:pt>
    <dgm:pt modelId="{A5686C57-D111-4483-ADEB-7E011AAF29B6}" type="pres">
      <dgm:prSet presAssocID="{C3B23BBC-BD42-489C-8819-AA8D6D1A0A9A}" presName="sibTrans" presStyleLbl="sibTrans1D1" presStyleIdx="0" presStyleCnt="5"/>
      <dgm:spPr/>
    </dgm:pt>
    <dgm:pt modelId="{8423D0AA-F934-47BF-B461-FB08965A37E6}" type="pres">
      <dgm:prSet presAssocID="{45DCBBB7-785C-4C54-AB66-782137D6FDFC}" presName="node" presStyleLbl="node1" presStyleIdx="1" presStyleCnt="5">
        <dgm:presLayoutVars>
          <dgm:bulletEnabled val="1"/>
        </dgm:presLayoutVars>
      </dgm:prSet>
      <dgm:spPr/>
    </dgm:pt>
    <dgm:pt modelId="{8AC7F03F-E07C-49D4-B22F-FE1F86876FDB}" type="pres">
      <dgm:prSet presAssocID="{45DCBBB7-785C-4C54-AB66-782137D6FDFC}" presName="spNode" presStyleCnt="0"/>
      <dgm:spPr/>
    </dgm:pt>
    <dgm:pt modelId="{498526CC-70CE-473A-9CE0-1F9B0BCD921A}" type="pres">
      <dgm:prSet presAssocID="{BC26B801-698E-473C-A8A5-B4CCD207B4C4}" presName="sibTrans" presStyleLbl="sibTrans1D1" presStyleIdx="1" presStyleCnt="5"/>
      <dgm:spPr/>
    </dgm:pt>
    <dgm:pt modelId="{1C59EC22-1C09-46FA-A835-E9227A85F709}" type="pres">
      <dgm:prSet presAssocID="{A254BDDE-636A-4B20-A97F-3154DCF9E671}" presName="node" presStyleLbl="node1" presStyleIdx="2" presStyleCnt="5">
        <dgm:presLayoutVars>
          <dgm:bulletEnabled val="1"/>
        </dgm:presLayoutVars>
      </dgm:prSet>
      <dgm:spPr/>
    </dgm:pt>
    <dgm:pt modelId="{7E42D64F-DCEC-4691-9273-2CB2BC48781B}" type="pres">
      <dgm:prSet presAssocID="{A254BDDE-636A-4B20-A97F-3154DCF9E671}" presName="spNode" presStyleCnt="0"/>
      <dgm:spPr/>
    </dgm:pt>
    <dgm:pt modelId="{273782C6-04CD-4E4B-A6EE-8DFD87B62096}" type="pres">
      <dgm:prSet presAssocID="{52E8012D-CCDC-46D1-95E9-755B0BFFBEF6}" presName="sibTrans" presStyleLbl="sibTrans1D1" presStyleIdx="2" presStyleCnt="5"/>
      <dgm:spPr/>
    </dgm:pt>
    <dgm:pt modelId="{DB4C8E39-E0AB-4F5D-8887-FF85A8C6926F}" type="pres">
      <dgm:prSet presAssocID="{73233B01-613B-4E41-A339-0AEFAEFD4585}" presName="node" presStyleLbl="node1" presStyleIdx="3" presStyleCnt="5">
        <dgm:presLayoutVars>
          <dgm:bulletEnabled val="1"/>
        </dgm:presLayoutVars>
      </dgm:prSet>
      <dgm:spPr/>
    </dgm:pt>
    <dgm:pt modelId="{6EE4CD70-ABB5-4E2F-997F-02A62089324E}" type="pres">
      <dgm:prSet presAssocID="{73233B01-613B-4E41-A339-0AEFAEFD4585}" presName="spNode" presStyleCnt="0"/>
      <dgm:spPr/>
    </dgm:pt>
    <dgm:pt modelId="{CE6FB9F9-1CAB-4A1A-8E6B-4121B2EBA5ED}" type="pres">
      <dgm:prSet presAssocID="{2C9AC9B6-8DFE-41E5-A1F4-C084A7B63B51}" presName="sibTrans" presStyleLbl="sibTrans1D1" presStyleIdx="3" presStyleCnt="5"/>
      <dgm:spPr/>
    </dgm:pt>
    <dgm:pt modelId="{4C89F924-7523-43DA-ADF6-5D0F11280B79}" type="pres">
      <dgm:prSet presAssocID="{01DDA751-4E63-4BA0-A603-0C1725A13978}" presName="node" presStyleLbl="node1" presStyleIdx="4" presStyleCnt="5">
        <dgm:presLayoutVars>
          <dgm:bulletEnabled val="1"/>
        </dgm:presLayoutVars>
      </dgm:prSet>
      <dgm:spPr/>
    </dgm:pt>
    <dgm:pt modelId="{21A0C815-85E1-42E6-9965-16740DA128F6}" type="pres">
      <dgm:prSet presAssocID="{01DDA751-4E63-4BA0-A603-0C1725A13978}" presName="spNode" presStyleCnt="0"/>
      <dgm:spPr/>
    </dgm:pt>
    <dgm:pt modelId="{7C174633-5077-4C48-A783-48F1CA31EB91}" type="pres">
      <dgm:prSet presAssocID="{06058882-AEA2-4228-8119-07C67278B3F9}" presName="sibTrans" presStyleLbl="sibTrans1D1" presStyleIdx="4" presStyleCnt="5"/>
      <dgm:spPr/>
    </dgm:pt>
  </dgm:ptLst>
  <dgm:cxnLst>
    <dgm:cxn modelId="{E4B2F606-0BA4-4151-BEA3-3F54CF3EDB41}" type="presOf" srcId="{52E8012D-CCDC-46D1-95E9-755B0BFFBEF6}" destId="{273782C6-04CD-4E4B-A6EE-8DFD87B62096}" srcOrd="0" destOrd="0" presId="urn:microsoft.com/office/officeart/2005/8/layout/cycle6"/>
    <dgm:cxn modelId="{625DC90E-EF44-48E0-8151-36E5A02E45F5}" type="presOf" srcId="{45DCBBB7-785C-4C54-AB66-782137D6FDFC}" destId="{8423D0AA-F934-47BF-B461-FB08965A37E6}" srcOrd="0" destOrd="0" presId="urn:microsoft.com/office/officeart/2005/8/layout/cycle6"/>
    <dgm:cxn modelId="{8BB1CD19-88D5-45A3-B457-C3A0211663C1}" type="presOf" srcId="{5FEAF1BC-0481-46A7-91D2-0BB4A9171158}" destId="{FDC9EAB5-60AF-4749-855C-E1CDD6CE8490}" srcOrd="0" destOrd="0" presId="urn:microsoft.com/office/officeart/2005/8/layout/cycle6"/>
    <dgm:cxn modelId="{FBA4511E-9476-43A4-B7B9-D9AC0BA4384A}" srcId="{55974CAB-8410-4A06-B457-1E8AC3B9A82A}" destId="{45DCBBB7-785C-4C54-AB66-782137D6FDFC}" srcOrd="1" destOrd="0" parTransId="{0B2084EE-FCDF-4FFB-B854-F817A4B96A7E}" sibTransId="{BC26B801-698E-473C-A8A5-B4CCD207B4C4}"/>
    <dgm:cxn modelId="{D9BD3538-23E8-43B6-8C47-C53DDCC6DE3F}" type="presOf" srcId="{A254BDDE-636A-4B20-A97F-3154DCF9E671}" destId="{1C59EC22-1C09-46FA-A835-E9227A85F709}" srcOrd="0" destOrd="0" presId="urn:microsoft.com/office/officeart/2005/8/layout/cycle6"/>
    <dgm:cxn modelId="{668FDF62-B0D5-4AA3-9B4C-FA5C2D810A3D}" srcId="{55974CAB-8410-4A06-B457-1E8AC3B9A82A}" destId="{01DDA751-4E63-4BA0-A603-0C1725A13978}" srcOrd="4" destOrd="0" parTransId="{E134991D-5DCA-438E-9AAD-2C49DAF5D7A2}" sibTransId="{06058882-AEA2-4228-8119-07C67278B3F9}"/>
    <dgm:cxn modelId="{7EDEE352-5003-41A0-A4BE-ABD55FC92972}" type="presOf" srcId="{01DDA751-4E63-4BA0-A603-0C1725A13978}" destId="{4C89F924-7523-43DA-ADF6-5D0F11280B79}" srcOrd="0" destOrd="0" presId="urn:microsoft.com/office/officeart/2005/8/layout/cycle6"/>
    <dgm:cxn modelId="{8C292684-AD18-4F76-A0D0-2E12A6689792}" type="presOf" srcId="{06058882-AEA2-4228-8119-07C67278B3F9}" destId="{7C174633-5077-4C48-A783-48F1CA31EB91}" srcOrd="0" destOrd="0" presId="urn:microsoft.com/office/officeart/2005/8/layout/cycle6"/>
    <dgm:cxn modelId="{8D123885-DDED-4FF7-8F58-070616676549}" type="presOf" srcId="{BC26B801-698E-473C-A8A5-B4CCD207B4C4}" destId="{498526CC-70CE-473A-9CE0-1F9B0BCD921A}" srcOrd="0" destOrd="0" presId="urn:microsoft.com/office/officeart/2005/8/layout/cycle6"/>
    <dgm:cxn modelId="{DAF40FA2-3D21-4C33-BA0A-833B3DD4A010}" srcId="{55974CAB-8410-4A06-B457-1E8AC3B9A82A}" destId="{A254BDDE-636A-4B20-A97F-3154DCF9E671}" srcOrd="2" destOrd="0" parTransId="{D8E4E860-E25A-4549-AD2B-BA99C0BDA7AD}" sibTransId="{52E8012D-CCDC-46D1-95E9-755B0BFFBEF6}"/>
    <dgm:cxn modelId="{C02201A3-113D-4080-BE08-744ACF2B0792}" type="presOf" srcId="{73233B01-613B-4E41-A339-0AEFAEFD4585}" destId="{DB4C8E39-E0AB-4F5D-8887-FF85A8C6926F}" srcOrd="0" destOrd="0" presId="urn:microsoft.com/office/officeart/2005/8/layout/cycle6"/>
    <dgm:cxn modelId="{4723A0DA-7C59-4A27-9B6E-BF00E9AEF469}" type="presOf" srcId="{55974CAB-8410-4A06-B457-1E8AC3B9A82A}" destId="{980A1F09-31B8-4B6B-AE75-6BDBC2B3ECD8}" srcOrd="0" destOrd="0" presId="urn:microsoft.com/office/officeart/2005/8/layout/cycle6"/>
    <dgm:cxn modelId="{D92262DF-E09D-4F95-9B17-BC133A4DABBA}" srcId="{55974CAB-8410-4A06-B457-1E8AC3B9A82A}" destId="{73233B01-613B-4E41-A339-0AEFAEFD4585}" srcOrd="3" destOrd="0" parTransId="{C21F2028-82D6-49F9-AF4E-36B325A0CF43}" sibTransId="{2C9AC9B6-8DFE-41E5-A1F4-C084A7B63B51}"/>
    <dgm:cxn modelId="{7A0FE2E1-9B1A-4903-BD63-CBC4A14DD756}" type="presOf" srcId="{2C9AC9B6-8DFE-41E5-A1F4-C084A7B63B51}" destId="{CE6FB9F9-1CAB-4A1A-8E6B-4121B2EBA5ED}" srcOrd="0" destOrd="0" presId="urn:microsoft.com/office/officeart/2005/8/layout/cycle6"/>
    <dgm:cxn modelId="{17CF42F3-7889-4536-BFDB-0B4499B02EF5}" srcId="{55974CAB-8410-4A06-B457-1E8AC3B9A82A}" destId="{5FEAF1BC-0481-46A7-91D2-0BB4A9171158}" srcOrd="0" destOrd="0" parTransId="{E229BA27-9A0A-4FF3-87A0-00A2F71EACEC}" sibTransId="{C3B23BBC-BD42-489C-8819-AA8D6D1A0A9A}"/>
    <dgm:cxn modelId="{1B4B96F3-B59B-4C69-BCB8-2237D0B38D7E}" type="presOf" srcId="{C3B23BBC-BD42-489C-8819-AA8D6D1A0A9A}" destId="{A5686C57-D111-4483-ADEB-7E011AAF29B6}" srcOrd="0" destOrd="0" presId="urn:microsoft.com/office/officeart/2005/8/layout/cycle6"/>
    <dgm:cxn modelId="{32A628B2-0A27-4F36-ACBF-FCDE86BA7E51}" type="presParOf" srcId="{980A1F09-31B8-4B6B-AE75-6BDBC2B3ECD8}" destId="{FDC9EAB5-60AF-4749-855C-E1CDD6CE8490}" srcOrd="0" destOrd="0" presId="urn:microsoft.com/office/officeart/2005/8/layout/cycle6"/>
    <dgm:cxn modelId="{550A681E-9896-4379-8DC6-81A6E188E04F}" type="presParOf" srcId="{980A1F09-31B8-4B6B-AE75-6BDBC2B3ECD8}" destId="{DF986A64-3A2C-4C0B-B215-F109497571F7}" srcOrd="1" destOrd="0" presId="urn:microsoft.com/office/officeart/2005/8/layout/cycle6"/>
    <dgm:cxn modelId="{2BB23A77-BA5E-4B54-A74A-5AEB4DAA24EA}" type="presParOf" srcId="{980A1F09-31B8-4B6B-AE75-6BDBC2B3ECD8}" destId="{A5686C57-D111-4483-ADEB-7E011AAF29B6}" srcOrd="2" destOrd="0" presId="urn:microsoft.com/office/officeart/2005/8/layout/cycle6"/>
    <dgm:cxn modelId="{2E68095B-81F8-4E2B-9C5A-58846E0CF4D7}" type="presParOf" srcId="{980A1F09-31B8-4B6B-AE75-6BDBC2B3ECD8}" destId="{8423D0AA-F934-47BF-B461-FB08965A37E6}" srcOrd="3" destOrd="0" presId="urn:microsoft.com/office/officeart/2005/8/layout/cycle6"/>
    <dgm:cxn modelId="{3B832BF2-0165-4538-AB02-699BC2DBDDB5}" type="presParOf" srcId="{980A1F09-31B8-4B6B-AE75-6BDBC2B3ECD8}" destId="{8AC7F03F-E07C-49D4-B22F-FE1F86876FDB}" srcOrd="4" destOrd="0" presId="urn:microsoft.com/office/officeart/2005/8/layout/cycle6"/>
    <dgm:cxn modelId="{0EE38021-B8F6-4048-BCD8-BBCE0CE047AE}" type="presParOf" srcId="{980A1F09-31B8-4B6B-AE75-6BDBC2B3ECD8}" destId="{498526CC-70CE-473A-9CE0-1F9B0BCD921A}" srcOrd="5" destOrd="0" presId="urn:microsoft.com/office/officeart/2005/8/layout/cycle6"/>
    <dgm:cxn modelId="{65D75D45-238B-4079-BA8F-CCD51C126F78}" type="presParOf" srcId="{980A1F09-31B8-4B6B-AE75-6BDBC2B3ECD8}" destId="{1C59EC22-1C09-46FA-A835-E9227A85F709}" srcOrd="6" destOrd="0" presId="urn:microsoft.com/office/officeart/2005/8/layout/cycle6"/>
    <dgm:cxn modelId="{BDB6B7C7-F865-49DC-8F1A-C25A80F151C4}" type="presParOf" srcId="{980A1F09-31B8-4B6B-AE75-6BDBC2B3ECD8}" destId="{7E42D64F-DCEC-4691-9273-2CB2BC48781B}" srcOrd="7" destOrd="0" presId="urn:microsoft.com/office/officeart/2005/8/layout/cycle6"/>
    <dgm:cxn modelId="{09BEE989-FC52-4AFB-847B-79F2BA4D3A6A}" type="presParOf" srcId="{980A1F09-31B8-4B6B-AE75-6BDBC2B3ECD8}" destId="{273782C6-04CD-4E4B-A6EE-8DFD87B62096}" srcOrd="8" destOrd="0" presId="urn:microsoft.com/office/officeart/2005/8/layout/cycle6"/>
    <dgm:cxn modelId="{1A98947D-1DAC-4D13-B9C8-1346285BCC42}" type="presParOf" srcId="{980A1F09-31B8-4B6B-AE75-6BDBC2B3ECD8}" destId="{DB4C8E39-E0AB-4F5D-8887-FF85A8C6926F}" srcOrd="9" destOrd="0" presId="urn:microsoft.com/office/officeart/2005/8/layout/cycle6"/>
    <dgm:cxn modelId="{790C5B7A-F7F2-43AD-AEEF-1F4664442058}" type="presParOf" srcId="{980A1F09-31B8-4B6B-AE75-6BDBC2B3ECD8}" destId="{6EE4CD70-ABB5-4E2F-997F-02A62089324E}" srcOrd="10" destOrd="0" presId="urn:microsoft.com/office/officeart/2005/8/layout/cycle6"/>
    <dgm:cxn modelId="{CF39EA9D-B57B-4362-AE85-4CBCDD3519AB}" type="presParOf" srcId="{980A1F09-31B8-4B6B-AE75-6BDBC2B3ECD8}" destId="{CE6FB9F9-1CAB-4A1A-8E6B-4121B2EBA5ED}" srcOrd="11" destOrd="0" presId="urn:microsoft.com/office/officeart/2005/8/layout/cycle6"/>
    <dgm:cxn modelId="{7FCB7A48-7D78-48DC-8798-5F7A17069617}" type="presParOf" srcId="{980A1F09-31B8-4B6B-AE75-6BDBC2B3ECD8}" destId="{4C89F924-7523-43DA-ADF6-5D0F11280B79}" srcOrd="12" destOrd="0" presId="urn:microsoft.com/office/officeart/2005/8/layout/cycle6"/>
    <dgm:cxn modelId="{56665B14-24C4-4579-9394-2D9EB12D1749}" type="presParOf" srcId="{980A1F09-31B8-4B6B-AE75-6BDBC2B3ECD8}" destId="{21A0C815-85E1-42E6-9965-16740DA128F6}" srcOrd="13" destOrd="0" presId="urn:microsoft.com/office/officeart/2005/8/layout/cycle6"/>
    <dgm:cxn modelId="{6D2E84D2-A583-4164-A030-D264764EFF71}" type="presParOf" srcId="{980A1F09-31B8-4B6B-AE75-6BDBC2B3ECD8}" destId="{7C174633-5077-4C48-A783-48F1CA31EB91}" srcOrd="14" destOrd="0" presId="urn:microsoft.com/office/officeart/2005/8/layout/cycle6"/>
  </dgm:cxnLst>
  <dgm:bg/>
  <dgm:whole/>
  <dgm:extLst>
    <a:ext uri="http://schemas.microsoft.com/office/drawing/2008/diagram">
      <dsp:dataModelExt xmlns:dsp="http://schemas.microsoft.com/office/drawing/2008/diagram" relId="rId20"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D8F11ED-D106-4726-BE5A-2F368F597D07}">
      <dsp:nvSpPr>
        <dsp:cNvPr id="0" name=""/>
        <dsp:cNvSpPr/>
      </dsp:nvSpPr>
      <dsp:spPr>
        <a:xfrm>
          <a:off x="1753735" y="878"/>
          <a:ext cx="3287794" cy="898517"/>
        </a:xfrm>
        <a:prstGeom prst="rightArrow">
          <a:avLst>
            <a:gd name="adj1" fmla="val 75000"/>
            <a:gd name="adj2" fmla="val 50000"/>
          </a:avLst>
        </a:prstGeom>
        <a:solidFill>
          <a:srgbClr val="FE376B">
            <a:alpha val="30196"/>
          </a:srgbClr>
        </a:solidFill>
        <a:ln w="25400" cap="flat" cmpd="sng" algn="ctr">
          <a:noFill/>
          <a:prstDash val="solid"/>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t" anchorCtr="0">
          <a:noAutofit/>
        </a:bodyPr>
        <a:lstStyle/>
        <a:p>
          <a:pPr marL="57150" lvl="1" indent="-57150" algn="l" defTabSz="466725">
            <a:lnSpc>
              <a:spcPct val="90000"/>
            </a:lnSpc>
            <a:spcBef>
              <a:spcPct val="0"/>
            </a:spcBef>
            <a:spcAft>
              <a:spcPct val="15000"/>
            </a:spcAft>
            <a:buChar char="•"/>
          </a:pPr>
          <a:r>
            <a:rPr lang="en-US" sz="1050" kern="1200"/>
            <a:t>Required reading and understanding:</a:t>
          </a:r>
        </a:p>
        <a:p>
          <a:pPr marL="114300" lvl="2" indent="-57150" algn="l" defTabSz="466725">
            <a:lnSpc>
              <a:spcPct val="90000"/>
            </a:lnSpc>
            <a:spcBef>
              <a:spcPct val="0"/>
            </a:spcBef>
            <a:spcAft>
              <a:spcPct val="15000"/>
            </a:spcAft>
            <a:buChar char="•"/>
          </a:pPr>
          <a:r>
            <a:rPr lang="en-US" sz="1050" kern="1200"/>
            <a:t>PSA Guidance</a:t>
          </a:r>
        </a:p>
        <a:p>
          <a:pPr marL="114300" lvl="2" indent="-57150" algn="l" defTabSz="466725">
            <a:lnSpc>
              <a:spcPct val="90000"/>
            </a:lnSpc>
            <a:spcBef>
              <a:spcPct val="0"/>
            </a:spcBef>
            <a:spcAft>
              <a:spcPct val="15000"/>
            </a:spcAft>
            <a:buChar char="•"/>
          </a:pPr>
          <a:r>
            <a:rPr lang="en-US" sz="1050" kern="1200"/>
            <a:t>Excel structures and </a:t>
          </a:r>
          <a:r>
            <a:rPr lang="en-CH" sz="1050" kern="1200"/>
            <a:t>r</a:t>
          </a:r>
          <a:r>
            <a:rPr lang="en-US" sz="1050" kern="1200"/>
            <a:t>eferential </a:t>
          </a:r>
          <a:r>
            <a:rPr lang="en-CH" sz="1050" kern="1200"/>
            <a:t>s</a:t>
          </a:r>
          <a:r>
            <a:rPr lang="en-US" sz="1050" kern="1200"/>
            <a:t>heet to support assessment</a:t>
          </a:r>
        </a:p>
      </dsp:txBody>
      <dsp:txXfrm>
        <a:off x="1753735" y="113193"/>
        <a:ext cx="2950850" cy="673887"/>
      </dsp:txXfrm>
    </dsp:sp>
    <dsp:sp modelId="{72D583F9-A456-4ECD-BC0D-9A406D9F35B1}">
      <dsp:nvSpPr>
        <dsp:cNvPr id="0" name=""/>
        <dsp:cNvSpPr/>
      </dsp:nvSpPr>
      <dsp:spPr>
        <a:xfrm>
          <a:off x="482148" y="41720"/>
          <a:ext cx="1232922" cy="816834"/>
        </a:xfrm>
        <a:prstGeom prst="roundRect">
          <a:avLst/>
        </a:prstGeom>
        <a:solidFill>
          <a:srgbClr val="FE376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hemeClr val="accent1"/>
        </a:lnRef>
        <a:fillRef idx="3">
          <a:schemeClr val="accent1"/>
        </a:fillRef>
        <a:effectRef idx="3">
          <a:schemeClr val="accent1"/>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Step 1</a:t>
          </a:r>
        </a:p>
      </dsp:txBody>
      <dsp:txXfrm>
        <a:off x="522023" y="81595"/>
        <a:ext cx="1153172" cy="737084"/>
      </dsp:txXfrm>
    </dsp:sp>
    <dsp:sp modelId="{3FF033B6-5D99-4104-AB2A-1278E5EB974D}">
      <dsp:nvSpPr>
        <dsp:cNvPr id="0" name=""/>
        <dsp:cNvSpPr/>
      </dsp:nvSpPr>
      <dsp:spPr>
        <a:xfrm>
          <a:off x="1714066" y="981079"/>
          <a:ext cx="3291008" cy="816834"/>
        </a:xfrm>
        <a:prstGeom prst="rightArrow">
          <a:avLst>
            <a:gd name="adj1" fmla="val 75000"/>
            <a:gd name="adj2" fmla="val 50000"/>
          </a:avLst>
        </a:prstGeom>
        <a:solidFill>
          <a:srgbClr val="FE376B">
            <a:alpha val="30196"/>
          </a:srgbClr>
        </a:solidFill>
        <a:ln w="25400" cap="flat" cmpd="sng" algn="ctr">
          <a:noFill/>
          <a:prstDash val="solid"/>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marL="114300" lvl="1" indent="-114300" algn="l" defTabSz="622300">
            <a:lnSpc>
              <a:spcPct val="90000"/>
            </a:lnSpc>
            <a:spcBef>
              <a:spcPct val="0"/>
            </a:spcBef>
            <a:spcAft>
              <a:spcPct val="15000"/>
            </a:spcAft>
            <a:buChar char="•"/>
          </a:pPr>
          <a:r>
            <a:rPr lang="en-US" sz="1400" kern="1200"/>
            <a:t>Read PARC </a:t>
          </a:r>
          <a:r>
            <a:rPr lang="en-CH" sz="1400" kern="1200"/>
            <a:t>d</a:t>
          </a:r>
          <a:r>
            <a:rPr lang="en-US" sz="1400" kern="1200"/>
            <a:t>efinition</a:t>
          </a:r>
        </a:p>
      </dsp:txBody>
      <dsp:txXfrm>
        <a:off x="1714066" y="1083183"/>
        <a:ext cx="2984695" cy="612626"/>
      </dsp:txXfrm>
    </dsp:sp>
    <dsp:sp modelId="{82E3032F-D72B-4DA4-9ECB-DA92AF3980B8}">
      <dsp:nvSpPr>
        <dsp:cNvPr id="0" name=""/>
        <dsp:cNvSpPr/>
      </dsp:nvSpPr>
      <dsp:spPr>
        <a:xfrm>
          <a:off x="479938" y="981079"/>
          <a:ext cx="1234128" cy="816834"/>
        </a:xfrm>
        <a:prstGeom prst="roundRect">
          <a:avLst/>
        </a:prstGeom>
        <a:solidFill>
          <a:srgbClr val="FE376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hemeClr val="accent1"/>
        </a:lnRef>
        <a:fillRef idx="3">
          <a:schemeClr val="accent1"/>
        </a:fillRef>
        <a:effectRef idx="3">
          <a:schemeClr val="accent1"/>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Step 2</a:t>
          </a:r>
        </a:p>
      </dsp:txBody>
      <dsp:txXfrm>
        <a:off x="519813" y="1020954"/>
        <a:ext cx="1154378" cy="7370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D8F11ED-D106-4726-BE5A-2F368F597D07}">
      <dsp:nvSpPr>
        <dsp:cNvPr id="0" name=""/>
        <dsp:cNvSpPr/>
      </dsp:nvSpPr>
      <dsp:spPr>
        <a:xfrm>
          <a:off x="1714066" y="219"/>
          <a:ext cx="3291008" cy="855578"/>
        </a:xfrm>
        <a:prstGeom prst="rightArrow">
          <a:avLst>
            <a:gd name="adj1" fmla="val 75000"/>
            <a:gd name="adj2" fmla="val 50000"/>
          </a:avLst>
        </a:prstGeom>
        <a:solidFill>
          <a:srgbClr val="FE376B">
            <a:alpha val="30196"/>
          </a:srgbClr>
        </a:solidFill>
        <a:ln w="25400" cap="flat" cmpd="sng" algn="ctr">
          <a:noFill/>
          <a:prstDash val="solid"/>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marL="114300" lvl="1" indent="-114300" algn="l" defTabSz="622300">
            <a:lnSpc>
              <a:spcPct val="90000"/>
            </a:lnSpc>
            <a:spcBef>
              <a:spcPct val="0"/>
            </a:spcBef>
            <a:spcAft>
              <a:spcPct val="15000"/>
            </a:spcAft>
            <a:buChar char="•"/>
          </a:pPr>
          <a:r>
            <a:rPr lang="en-US" sz="1400" kern="1200"/>
            <a:t>Define</a:t>
          </a:r>
          <a:r>
            <a:rPr lang="en-US" sz="1400" kern="1200">
              <a:latin typeface="+mn-lt"/>
            </a:rPr>
            <a:t> PSA </a:t>
          </a:r>
          <a:r>
            <a:rPr lang="en-CH" sz="1400" kern="1200">
              <a:latin typeface="+mn-lt"/>
            </a:rPr>
            <a:t>p</a:t>
          </a:r>
          <a:r>
            <a:rPr lang="en-US" sz="1400" kern="1200">
              <a:latin typeface="+mn-lt"/>
            </a:rPr>
            <a:t>athway</a:t>
          </a:r>
        </a:p>
      </dsp:txBody>
      <dsp:txXfrm>
        <a:off x="1714066" y="107166"/>
        <a:ext cx="2970166" cy="641684"/>
      </dsp:txXfrm>
    </dsp:sp>
    <dsp:sp modelId="{72D583F9-A456-4ECD-BC0D-9A406D9F35B1}">
      <dsp:nvSpPr>
        <dsp:cNvPr id="0" name=""/>
        <dsp:cNvSpPr/>
      </dsp:nvSpPr>
      <dsp:spPr>
        <a:xfrm>
          <a:off x="479938" y="3064"/>
          <a:ext cx="1234128" cy="849889"/>
        </a:xfrm>
        <a:prstGeom prst="roundRect">
          <a:avLst/>
        </a:prstGeom>
        <a:solidFill>
          <a:srgbClr val="FE376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hemeClr val="accent1"/>
        </a:lnRef>
        <a:fillRef idx="3">
          <a:schemeClr val="accent1"/>
        </a:fillRef>
        <a:effectRef idx="3">
          <a:schemeClr val="accent1"/>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Step 3</a:t>
          </a:r>
        </a:p>
      </dsp:txBody>
      <dsp:txXfrm>
        <a:off x="521426" y="44552"/>
        <a:ext cx="1151152" cy="766913"/>
      </dsp:txXfrm>
    </dsp:sp>
    <dsp:sp modelId="{3FF033B6-5D99-4104-AB2A-1278E5EB974D}">
      <dsp:nvSpPr>
        <dsp:cNvPr id="0" name=""/>
        <dsp:cNvSpPr/>
      </dsp:nvSpPr>
      <dsp:spPr>
        <a:xfrm>
          <a:off x="1714066" y="941355"/>
          <a:ext cx="3291008" cy="855578"/>
        </a:xfrm>
        <a:prstGeom prst="rightArrow">
          <a:avLst>
            <a:gd name="adj1" fmla="val 75000"/>
            <a:gd name="adj2" fmla="val 50000"/>
          </a:avLst>
        </a:prstGeom>
        <a:solidFill>
          <a:srgbClr val="FE376B">
            <a:alpha val="30196"/>
          </a:srgbClr>
        </a:solidFill>
        <a:ln w="25400" cap="flat" cmpd="sng" algn="ctr">
          <a:noFill/>
          <a:prstDash val="solid"/>
        </a:ln>
        <a:effectLst/>
      </dsp:spPr>
      <dsp:style>
        <a:lnRef idx="2">
          <a:scrgbClr r="0" g="0" b="0"/>
        </a:lnRef>
        <a:fillRef idx="1">
          <a:scrgbClr r="0" g="0" b="0"/>
        </a:fillRef>
        <a:effectRef idx="0">
          <a:scrgbClr r="0" g="0" b="0"/>
        </a:effectRef>
        <a:fontRef idx="minor"/>
      </dsp:style>
      <dsp:txBody>
        <a:bodyPr spcFirstLastPara="0" vert="horz" wrap="square" lIns="8890" tIns="8890" rIns="8890" bIns="8890" numCol="1" spcCol="1270" anchor="ctr" anchorCtr="0">
          <a:noAutofit/>
        </a:bodyPr>
        <a:lstStyle/>
        <a:p>
          <a:pPr marL="114300" lvl="1" indent="-114300" algn="l" defTabSz="622300">
            <a:lnSpc>
              <a:spcPct val="90000"/>
            </a:lnSpc>
            <a:spcBef>
              <a:spcPct val="0"/>
            </a:spcBef>
            <a:spcAft>
              <a:spcPct val="15000"/>
            </a:spcAft>
            <a:buChar char="•"/>
          </a:pPr>
          <a:r>
            <a:rPr lang="en-US" sz="1400" kern="1200"/>
            <a:t>Complete </a:t>
          </a:r>
          <a:r>
            <a:rPr lang="en-CH" sz="1400" kern="1200"/>
            <a:t>b</a:t>
          </a:r>
          <a:r>
            <a:rPr lang="en-US" sz="1400" kern="1200"/>
            <a:t>usiness </a:t>
          </a:r>
          <a:r>
            <a:rPr lang="en-CH" sz="1400" kern="1200"/>
            <a:t>sc</a:t>
          </a:r>
          <a:r>
            <a:rPr lang="en-US" sz="1400" kern="1200"/>
            <a:t>ope </a:t>
          </a:r>
          <a:r>
            <a:rPr lang="en-CH" sz="1400" kern="1200"/>
            <a:t>i</a:t>
          </a:r>
          <a:r>
            <a:rPr lang="en-US" sz="1400" kern="1200"/>
            <a:t>nformation</a:t>
          </a:r>
        </a:p>
      </dsp:txBody>
      <dsp:txXfrm>
        <a:off x="1714066" y="1048302"/>
        <a:ext cx="2970166" cy="641684"/>
      </dsp:txXfrm>
    </dsp:sp>
    <dsp:sp modelId="{82E3032F-D72B-4DA4-9ECB-DA92AF3980B8}">
      <dsp:nvSpPr>
        <dsp:cNvPr id="0" name=""/>
        <dsp:cNvSpPr/>
      </dsp:nvSpPr>
      <dsp:spPr>
        <a:xfrm>
          <a:off x="479938" y="941355"/>
          <a:ext cx="1234128" cy="855578"/>
        </a:xfrm>
        <a:prstGeom prst="roundRect">
          <a:avLst/>
        </a:prstGeom>
        <a:solidFill>
          <a:srgbClr val="FE376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hemeClr val="accent1"/>
        </a:lnRef>
        <a:fillRef idx="3">
          <a:schemeClr val="accent1"/>
        </a:fillRef>
        <a:effectRef idx="3">
          <a:schemeClr val="accent1"/>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Step 4</a:t>
          </a:r>
        </a:p>
      </dsp:txBody>
      <dsp:txXfrm>
        <a:off x="521704" y="983121"/>
        <a:ext cx="1150596" cy="77204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D8F11ED-D106-4726-BE5A-2F368F597D07}">
      <dsp:nvSpPr>
        <dsp:cNvPr id="0" name=""/>
        <dsp:cNvSpPr/>
      </dsp:nvSpPr>
      <dsp:spPr>
        <a:xfrm>
          <a:off x="1714066" y="42323"/>
          <a:ext cx="3291008" cy="855353"/>
        </a:xfrm>
        <a:prstGeom prst="rightArrow">
          <a:avLst>
            <a:gd name="adj1" fmla="val 75000"/>
            <a:gd name="adj2" fmla="val 50000"/>
          </a:avLst>
        </a:prstGeom>
        <a:solidFill>
          <a:srgbClr val="FE376B">
            <a:alpha val="30196"/>
          </a:srgbClr>
        </a:solidFill>
        <a:ln w="25400" cap="flat" cmpd="sng" algn="ctr">
          <a:noFill/>
          <a:prstDash val="solid"/>
        </a:ln>
        <a:effectLst/>
      </dsp:spPr>
      <dsp:style>
        <a:lnRef idx="2">
          <a:scrgbClr r="0" g="0" b="0"/>
        </a:lnRef>
        <a:fillRef idx="1">
          <a:scrgbClr r="0" g="0" b="0"/>
        </a:fillRef>
        <a:effectRef idx="0">
          <a:scrgbClr r="0" g="0" b="0"/>
        </a:effectRef>
        <a:fontRef idx="minor"/>
      </dsp:style>
    </dsp:sp>
    <dsp:sp modelId="{72D583F9-A456-4ECD-BC0D-9A406D9F35B1}">
      <dsp:nvSpPr>
        <dsp:cNvPr id="0" name=""/>
        <dsp:cNvSpPr/>
      </dsp:nvSpPr>
      <dsp:spPr>
        <a:xfrm>
          <a:off x="479938" y="42323"/>
          <a:ext cx="1234128" cy="855353"/>
        </a:xfrm>
        <a:prstGeom prst="roundRect">
          <a:avLst/>
        </a:prstGeom>
        <a:solidFill>
          <a:srgbClr val="FE376B"/>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hemeClr val="accent1"/>
        </a:lnRef>
        <a:fillRef idx="3">
          <a:schemeClr val="accent1"/>
        </a:fillRef>
        <a:effectRef idx="3">
          <a:schemeClr val="accent1"/>
        </a:effectRef>
        <a:fontRef idx="minor">
          <a:schemeClr val="lt1"/>
        </a:fontRef>
      </dsp:style>
      <dsp:txBody>
        <a:bodyPr spcFirstLastPara="0" vert="horz" wrap="square" lIns="106680" tIns="53340" rIns="106680" bIns="53340" numCol="1" spcCol="1270" anchor="ctr" anchorCtr="0">
          <a:noAutofit/>
        </a:bodyPr>
        <a:lstStyle/>
        <a:p>
          <a:pPr marL="0" lvl="0" indent="0" algn="ctr" defTabSz="1244600">
            <a:lnSpc>
              <a:spcPct val="90000"/>
            </a:lnSpc>
            <a:spcBef>
              <a:spcPct val="0"/>
            </a:spcBef>
            <a:spcAft>
              <a:spcPct val="35000"/>
            </a:spcAft>
            <a:buNone/>
          </a:pPr>
          <a:r>
            <a:rPr lang="en-US" sz="2800" kern="1200"/>
            <a:t>Step 5</a:t>
          </a:r>
        </a:p>
      </dsp:txBody>
      <dsp:txXfrm>
        <a:off x="521693" y="84078"/>
        <a:ext cx="1150618" cy="77184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C9EAB5-60AF-4749-855C-E1CDD6CE8490}">
      <dsp:nvSpPr>
        <dsp:cNvPr id="0" name=""/>
        <dsp:cNvSpPr/>
      </dsp:nvSpPr>
      <dsp:spPr>
        <a:xfrm>
          <a:off x="1807414" y="2068"/>
          <a:ext cx="963507" cy="626279"/>
        </a:xfrm>
        <a:prstGeom prst="roundRect">
          <a:avLst/>
        </a:prstGeom>
        <a:solidFill>
          <a:srgbClr val="5CC9B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Better decisions, more robust strategies</a:t>
          </a:r>
        </a:p>
      </dsp:txBody>
      <dsp:txXfrm>
        <a:off x="1837986" y="32640"/>
        <a:ext cx="902363" cy="565135"/>
      </dsp:txXfrm>
    </dsp:sp>
    <dsp:sp modelId="{A5686C57-D111-4483-ADEB-7E011AAF29B6}">
      <dsp:nvSpPr>
        <dsp:cNvPr id="0" name=""/>
        <dsp:cNvSpPr/>
      </dsp:nvSpPr>
      <dsp:spPr>
        <a:xfrm>
          <a:off x="1038141" y="315208"/>
          <a:ext cx="2502053" cy="2502053"/>
        </a:xfrm>
        <a:custGeom>
          <a:avLst/>
          <a:gdLst/>
          <a:ahLst/>
          <a:cxnLst/>
          <a:rect l="0" t="0" r="0" b="0"/>
          <a:pathLst>
            <a:path>
              <a:moveTo>
                <a:pt x="1739396" y="99261"/>
              </a:moveTo>
              <a:arcTo wR="1251026" hR="1251026" stAng="17578671" swAng="1961064"/>
            </a:path>
          </a:pathLst>
        </a:custGeom>
        <a:noFill/>
        <a:ln w="9525" cap="flat" cmpd="sng" algn="ctr">
          <a:solidFill>
            <a:srgbClr val="5CC9BE"/>
          </a:solidFill>
          <a:prstDash val="solid"/>
        </a:ln>
        <a:effectLst/>
      </dsp:spPr>
      <dsp:style>
        <a:lnRef idx="1">
          <a:scrgbClr r="0" g="0" b="0"/>
        </a:lnRef>
        <a:fillRef idx="0">
          <a:scrgbClr r="0" g="0" b="0"/>
        </a:fillRef>
        <a:effectRef idx="0">
          <a:scrgbClr r="0" g="0" b="0"/>
        </a:effectRef>
        <a:fontRef idx="minor"/>
      </dsp:style>
    </dsp:sp>
    <dsp:sp modelId="{8423D0AA-F934-47BF-B461-FB08965A37E6}">
      <dsp:nvSpPr>
        <dsp:cNvPr id="0" name=""/>
        <dsp:cNvSpPr/>
      </dsp:nvSpPr>
      <dsp:spPr>
        <a:xfrm>
          <a:off x="2997211" y="866507"/>
          <a:ext cx="963507" cy="626279"/>
        </a:xfrm>
        <a:prstGeom prst="roundRect">
          <a:avLst/>
        </a:prstGeom>
        <a:solidFill>
          <a:srgbClr val="5CC9B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Higher growth rate of more sustainable solutions</a:t>
          </a:r>
        </a:p>
      </dsp:txBody>
      <dsp:txXfrm>
        <a:off x="3027783" y="897079"/>
        <a:ext cx="902363" cy="565135"/>
      </dsp:txXfrm>
    </dsp:sp>
    <dsp:sp modelId="{498526CC-70CE-473A-9CE0-1F9B0BCD921A}">
      <dsp:nvSpPr>
        <dsp:cNvPr id="0" name=""/>
        <dsp:cNvSpPr/>
      </dsp:nvSpPr>
      <dsp:spPr>
        <a:xfrm>
          <a:off x="1038141" y="315208"/>
          <a:ext cx="2502053" cy="2502053"/>
        </a:xfrm>
        <a:custGeom>
          <a:avLst/>
          <a:gdLst/>
          <a:ahLst/>
          <a:cxnLst/>
          <a:rect l="0" t="0" r="0" b="0"/>
          <a:pathLst>
            <a:path>
              <a:moveTo>
                <a:pt x="2500340" y="1185573"/>
              </a:moveTo>
              <a:arcTo wR="1251026" hR="1251026" stAng="21420057" swAng="2195939"/>
            </a:path>
          </a:pathLst>
        </a:custGeom>
        <a:noFill/>
        <a:ln w="9525" cap="flat" cmpd="sng" algn="ctr">
          <a:solidFill>
            <a:srgbClr val="5CC9BE"/>
          </a:solidFill>
          <a:prstDash val="solid"/>
        </a:ln>
        <a:effectLst/>
      </dsp:spPr>
      <dsp:style>
        <a:lnRef idx="1">
          <a:scrgbClr r="0" g="0" b="0"/>
        </a:lnRef>
        <a:fillRef idx="0">
          <a:scrgbClr r="0" g="0" b="0"/>
        </a:fillRef>
        <a:effectRef idx="0">
          <a:scrgbClr r="0" g="0" b="0"/>
        </a:effectRef>
        <a:fontRef idx="minor"/>
      </dsp:style>
    </dsp:sp>
    <dsp:sp modelId="{1C59EC22-1C09-46FA-A835-E9227A85F709}">
      <dsp:nvSpPr>
        <dsp:cNvPr id="0" name=""/>
        <dsp:cNvSpPr/>
      </dsp:nvSpPr>
      <dsp:spPr>
        <a:xfrm>
          <a:off x="2542749" y="2265197"/>
          <a:ext cx="963507" cy="626279"/>
        </a:xfrm>
        <a:prstGeom prst="roundRect">
          <a:avLst/>
        </a:prstGeom>
        <a:solidFill>
          <a:srgbClr val="5CC9B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Credible communication on sustainability benefits</a:t>
          </a:r>
        </a:p>
      </dsp:txBody>
      <dsp:txXfrm>
        <a:off x="2573321" y="2295769"/>
        <a:ext cx="902363" cy="565135"/>
      </dsp:txXfrm>
    </dsp:sp>
    <dsp:sp modelId="{273782C6-04CD-4E4B-A6EE-8DFD87B62096}">
      <dsp:nvSpPr>
        <dsp:cNvPr id="0" name=""/>
        <dsp:cNvSpPr/>
      </dsp:nvSpPr>
      <dsp:spPr>
        <a:xfrm>
          <a:off x="1038141" y="315208"/>
          <a:ext cx="2502053" cy="2502053"/>
        </a:xfrm>
        <a:custGeom>
          <a:avLst/>
          <a:gdLst/>
          <a:ahLst/>
          <a:cxnLst/>
          <a:rect l="0" t="0" r="0" b="0"/>
          <a:pathLst>
            <a:path>
              <a:moveTo>
                <a:pt x="1499639" y="2477101"/>
              </a:moveTo>
              <a:arcTo wR="1251026" hR="1251026" stAng="4712248" swAng="1375505"/>
            </a:path>
          </a:pathLst>
        </a:custGeom>
        <a:noFill/>
        <a:ln w="9525" cap="flat" cmpd="sng" algn="ctr">
          <a:solidFill>
            <a:srgbClr val="5CC9BE"/>
          </a:solidFill>
          <a:prstDash val="solid"/>
        </a:ln>
        <a:effectLst/>
      </dsp:spPr>
      <dsp:style>
        <a:lnRef idx="1">
          <a:scrgbClr r="0" g="0" b="0"/>
        </a:lnRef>
        <a:fillRef idx="0">
          <a:scrgbClr r="0" g="0" b="0"/>
        </a:fillRef>
        <a:effectRef idx="0">
          <a:scrgbClr r="0" g="0" b="0"/>
        </a:effectRef>
        <a:fontRef idx="minor"/>
      </dsp:style>
    </dsp:sp>
    <dsp:sp modelId="{DB4C8E39-E0AB-4F5D-8887-FF85A8C6926F}">
      <dsp:nvSpPr>
        <dsp:cNvPr id="0" name=""/>
        <dsp:cNvSpPr/>
      </dsp:nvSpPr>
      <dsp:spPr>
        <a:xfrm>
          <a:off x="1072079" y="2265197"/>
          <a:ext cx="963507" cy="626279"/>
        </a:xfrm>
        <a:prstGeom prst="roundRect">
          <a:avLst/>
        </a:prstGeom>
        <a:solidFill>
          <a:srgbClr val="5CC9B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Reduced risks</a:t>
          </a:r>
        </a:p>
      </dsp:txBody>
      <dsp:txXfrm>
        <a:off x="1102651" y="2295769"/>
        <a:ext cx="902363" cy="565135"/>
      </dsp:txXfrm>
    </dsp:sp>
    <dsp:sp modelId="{CE6FB9F9-1CAB-4A1A-8E6B-4121B2EBA5ED}">
      <dsp:nvSpPr>
        <dsp:cNvPr id="0" name=""/>
        <dsp:cNvSpPr/>
      </dsp:nvSpPr>
      <dsp:spPr>
        <a:xfrm>
          <a:off x="1038141" y="315208"/>
          <a:ext cx="2502053" cy="2502053"/>
        </a:xfrm>
        <a:custGeom>
          <a:avLst/>
          <a:gdLst/>
          <a:ahLst/>
          <a:cxnLst/>
          <a:rect l="0" t="0" r="0" b="0"/>
          <a:pathLst>
            <a:path>
              <a:moveTo>
                <a:pt x="209019" y="1943333"/>
              </a:moveTo>
              <a:arcTo wR="1251026" hR="1251026" stAng="8784004" swAng="2195939"/>
            </a:path>
          </a:pathLst>
        </a:custGeom>
        <a:noFill/>
        <a:ln w="9525" cap="flat" cmpd="sng" algn="ctr">
          <a:solidFill>
            <a:srgbClr val="5CC9BE"/>
          </a:solidFill>
          <a:prstDash val="solid"/>
        </a:ln>
        <a:effectLst/>
      </dsp:spPr>
      <dsp:style>
        <a:lnRef idx="1">
          <a:scrgbClr r="0" g="0" b="0"/>
        </a:lnRef>
        <a:fillRef idx="0">
          <a:scrgbClr r="0" g="0" b="0"/>
        </a:fillRef>
        <a:effectRef idx="0">
          <a:scrgbClr r="0" g="0" b="0"/>
        </a:effectRef>
        <a:fontRef idx="minor"/>
      </dsp:style>
    </dsp:sp>
    <dsp:sp modelId="{4C89F924-7523-43DA-ADF6-5D0F11280B79}">
      <dsp:nvSpPr>
        <dsp:cNvPr id="0" name=""/>
        <dsp:cNvSpPr/>
      </dsp:nvSpPr>
      <dsp:spPr>
        <a:xfrm>
          <a:off x="617617" y="866507"/>
          <a:ext cx="963507" cy="626279"/>
        </a:xfrm>
        <a:prstGeom prst="roundRect">
          <a:avLst/>
        </a:prstGeom>
        <a:solidFill>
          <a:srgbClr val="5CC9BE"/>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Improved corporate image</a:t>
          </a:r>
        </a:p>
      </dsp:txBody>
      <dsp:txXfrm>
        <a:off x="648189" y="897079"/>
        <a:ext cx="902363" cy="565135"/>
      </dsp:txXfrm>
    </dsp:sp>
    <dsp:sp modelId="{7C174633-5077-4C48-A783-48F1CA31EB91}">
      <dsp:nvSpPr>
        <dsp:cNvPr id="0" name=""/>
        <dsp:cNvSpPr/>
      </dsp:nvSpPr>
      <dsp:spPr>
        <a:xfrm>
          <a:off x="1038141" y="315208"/>
          <a:ext cx="2502053" cy="2502053"/>
        </a:xfrm>
        <a:custGeom>
          <a:avLst/>
          <a:gdLst/>
          <a:ahLst/>
          <a:cxnLst/>
          <a:rect l="0" t="0" r="0" b="0"/>
          <a:pathLst>
            <a:path>
              <a:moveTo>
                <a:pt x="218020" y="545359"/>
              </a:moveTo>
              <a:arcTo wR="1251026" hR="1251026" stAng="12860265" swAng="1961064"/>
            </a:path>
          </a:pathLst>
        </a:custGeom>
        <a:noFill/>
        <a:ln w="9525" cap="flat" cmpd="sng" algn="ctr">
          <a:solidFill>
            <a:srgbClr val="5CC9BE"/>
          </a:solidFill>
          <a:prstDash val="solid"/>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cycle6">
  <dgm:title val=""/>
  <dgm:desc val=""/>
  <dgm:catLst>
    <dgm:cat type="cycle" pri="4000"/>
    <dgm:cat type="relationship" pri="24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param type="endSty" val="noArr"/>
              </dgm:alg>
              <dgm:shape xmlns:r="http://schemas.openxmlformats.org/officeDocument/2006/relationships" type="conn" r:blip="">
                <dgm:adjLst/>
              </dgm:shape>
              <dgm:presOf axis="self"/>
              <dgm:constrLst>
                <dgm:constr type="h" refType="w" fact="0.65"/>
                <dgm:constr type="connDist"/>
                <dgm:constr type="begPad" refType="connDist" fact="0.01"/>
                <dgm:constr type="endPad" refType="connDist" fact="0.01"/>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21" Type="http://schemas.openxmlformats.org/officeDocument/2006/relationships/hyperlink" Target="#'PSA evidence'!A1"/><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hyperlink" Target="#Start!C33"/><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hyperlink" Target="#'PSA Assessment'!A1"/></Relationships>
</file>

<file path=xl/drawings/_rels/drawing12.xml.rels><?xml version="1.0" encoding="UTF-8" standalone="yes"?>
<Relationships xmlns="http://schemas.openxmlformats.org/package/2006/relationships"><Relationship Id="rId1" Type="http://schemas.openxmlformats.org/officeDocument/2006/relationships/hyperlink" Target="#Start!F55"/></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hyperlink" Target="#Start!C55"/><Relationship Id="rId2" Type="http://schemas.openxmlformats.org/officeDocument/2006/relationships/chart" Target="../charts/chart3.xml"/><Relationship Id="rId1" Type="http://schemas.openxmlformats.org/officeDocument/2006/relationships/image" Target="../media/image10.png"/><Relationship Id="rId6" Type="http://schemas.openxmlformats.org/officeDocument/2006/relationships/hyperlink" Target="#'Cross view'!H25"/><Relationship Id="rId5" Type="http://schemas.openxmlformats.org/officeDocument/2006/relationships/image" Target="../media/image8.emf"/><Relationship Id="rId4"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3" Type="http://schemas.openxmlformats.org/officeDocument/2006/relationships/hyperlink" Target="#'PSA Assessment'!A1"/><Relationship Id="rId2" Type="http://schemas.openxmlformats.org/officeDocument/2006/relationships/hyperlink" Target="#'Cat 6 Sustainable value - LCA '!B5"/><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hyperlink" Target="#Start!C44"/></Relationships>
</file>

<file path=xl/drawings/_rels/drawing3.xml.rels><?xml version="1.0" encoding="UTF-8" standalone="yes"?>
<Relationships xmlns="http://schemas.openxmlformats.org/package/2006/relationships"><Relationship Id="rId3" Type="http://schemas.openxmlformats.org/officeDocument/2006/relationships/hyperlink" Target="#'PSA Assessment'!A1"/><Relationship Id="rId2" Type="http://schemas.openxmlformats.org/officeDocument/2006/relationships/hyperlink" Target="#'PSA Assessment'!F1"/><Relationship Id="rId1" Type="http://schemas.openxmlformats.org/officeDocument/2006/relationships/hyperlink" Target="#'Cat 6 Sustainable value - LCA '!B70"/><Relationship Id="rId5" Type="http://schemas.openxmlformats.org/officeDocument/2006/relationships/hyperlink" Target="#Start!F55"/><Relationship Id="rId4" Type="http://schemas.openxmlformats.org/officeDocument/2006/relationships/hyperlink" Target="#'PSA Guidance Perf.Categories'!A1"/></Relationships>
</file>

<file path=xl/drawings/_rels/drawing4.xml.rels><?xml version="1.0" encoding="UTF-8" standalone="yes"?>
<Relationships xmlns="http://schemas.openxmlformats.org/package/2006/relationships"><Relationship Id="rId3" Type="http://schemas.openxmlformats.org/officeDocument/2006/relationships/hyperlink" Target="#'PSA Guidance Perf.Categories'!D13"/><Relationship Id="rId2" Type="http://schemas.openxmlformats.org/officeDocument/2006/relationships/image" Target="../media/image1.jpeg"/><Relationship Id="rId1" Type="http://schemas.openxmlformats.org/officeDocument/2006/relationships/hyperlink" Target="#'ChemInd PSA Pub'!A1"/><Relationship Id="rId5" Type="http://schemas.openxmlformats.org/officeDocument/2006/relationships/hyperlink" Target="#Start!C33"/><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Start!C30"/><Relationship Id="rId2" Type="http://schemas.openxmlformats.org/officeDocument/2006/relationships/hyperlink" Target="https://www.wbcsd.org/Programs/Circular-Economy/Factor-10/Sector-Deep-Dives/Resources/Chemical-Industry-Methodology-for-Portfolio-Sustainability-Assessments" TargetMode="External"/><Relationship Id="rId1" Type="http://schemas.openxmlformats.org/officeDocument/2006/relationships/image" Target="../media/image3.jpg"/><Relationship Id="rId4" Type="http://schemas.openxmlformats.org/officeDocument/2006/relationships/hyperlink" Target="#RefMaterial!A1"/></Relationships>
</file>

<file path=xl/drawings/_rels/drawing6.xml.rels><?xml version="1.0" encoding="UTF-8" standalone="yes"?>
<Relationships xmlns="http://schemas.openxmlformats.org/package/2006/relationships"><Relationship Id="rId2" Type="http://schemas.openxmlformats.org/officeDocument/2006/relationships/hyperlink" Target="#Start!C38"/><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PSA Glossary'!A1"/><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hyperlink" Target="#'PSA Assessment'!A1"/><Relationship Id="rId5" Type="http://schemas.openxmlformats.org/officeDocument/2006/relationships/hyperlink" Target="#Start!C33"/><Relationship Id="rId4" Type="http://schemas.openxmlformats.org/officeDocument/2006/relationships/image" Target="../media/image7.emf"/></Relationships>
</file>

<file path=xl/drawings/_rels/drawing8.xml.rels><?xml version="1.0" encoding="UTF-8" standalone="yes"?>
<Relationships xmlns="http://schemas.openxmlformats.org/package/2006/relationships"><Relationship Id="rId8" Type="http://schemas.openxmlformats.org/officeDocument/2006/relationships/hyperlink" Target="#'PSA Assessment'!E10"/><Relationship Id="rId13" Type="http://schemas.openxmlformats.org/officeDocument/2006/relationships/hyperlink" Target="#'PSA Assessment'!E15"/><Relationship Id="rId18" Type="http://schemas.openxmlformats.org/officeDocument/2006/relationships/hyperlink" Target="#'PSA Assessment'!E20"/><Relationship Id="rId3" Type="http://schemas.openxmlformats.org/officeDocument/2006/relationships/hyperlink" Target="#'PSA Assessment'!E5"/><Relationship Id="rId21" Type="http://schemas.openxmlformats.org/officeDocument/2006/relationships/hyperlink" Target="#'PSA Assessment'!E23"/><Relationship Id="rId7" Type="http://schemas.openxmlformats.org/officeDocument/2006/relationships/hyperlink" Target="#'PSA Assessment'!E9"/><Relationship Id="rId12" Type="http://schemas.openxmlformats.org/officeDocument/2006/relationships/hyperlink" Target="#'PSA Assessment'!E14"/><Relationship Id="rId17" Type="http://schemas.openxmlformats.org/officeDocument/2006/relationships/hyperlink" Target="#'PSA Assessment'!E19"/><Relationship Id="rId2" Type="http://schemas.openxmlformats.org/officeDocument/2006/relationships/hyperlink" Target="#'PSA Assessment'!E4"/><Relationship Id="rId16" Type="http://schemas.openxmlformats.org/officeDocument/2006/relationships/hyperlink" Target="#'PSA Assessment'!E18"/><Relationship Id="rId20" Type="http://schemas.openxmlformats.org/officeDocument/2006/relationships/hyperlink" Target="#'PSA Assessment'!E22"/><Relationship Id="rId1" Type="http://schemas.openxmlformats.org/officeDocument/2006/relationships/hyperlink" Target="#Start!C52"/><Relationship Id="rId6" Type="http://schemas.openxmlformats.org/officeDocument/2006/relationships/hyperlink" Target="#'PSA Assessment'!E8"/><Relationship Id="rId11" Type="http://schemas.openxmlformats.org/officeDocument/2006/relationships/hyperlink" Target="#'PSA Assessment'!E13"/><Relationship Id="rId5" Type="http://schemas.openxmlformats.org/officeDocument/2006/relationships/hyperlink" Target="#'PSA Assessment'!E7"/><Relationship Id="rId15" Type="http://schemas.openxmlformats.org/officeDocument/2006/relationships/hyperlink" Target="#'PSA Assessment'!E17"/><Relationship Id="rId10" Type="http://schemas.openxmlformats.org/officeDocument/2006/relationships/hyperlink" Target="#'PSA Assessment'!E12"/><Relationship Id="rId19" Type="http://schemas.openxmlformats.org/officeDocument/2006/relationships/hyperlink" Target="#'PSA Assessment'!E21"/><Relationship Id="rId4" Type="http://schemas.openxmlformats.org/officeDocument/2006/relationships/hyperlink" Target="#'PSA Assessment'!E6"/><Relationship Id="rId9" Type="http://schemas.openxmlformats.org/officeDocument/2006/relationships/hyperlink" Target="#'PSA Assessment'!E11"/><Relationship Id="rId14" Type="http://schemas.openxmlformats.org/officeDocument/2006/relationships/hyperlink" Target="#'PSA Assessment'!E16"/></Relationships>
</file>

<file path=xl/drawings/_rels/drawing9.xml.rels><?xml version="1.0" encoding="UTF-8" standalone="yes"?>
<Relationships xmlns="http://schemas.openxmlformats.org/package/2006/relationships"><Relationship Id="rId8" Type="http://schemas.microsoft.com/office/2007/relationships/hdphoto" Target="../media/hdphoto1.wdp"/><Relationship Id="rId3" Type="http://schemas.openxmlformats.org/officeDocument/2006/relationships/hyperlink" Target="#Start!C55"/><Relationship Id="rId7" Type="http://schemas.openxmlformats.org/officeDocument/2006/relationships/image" Target="../media/image9.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PSA Guidance Perf.Categories'!D13"/><Relationship Id="rId5" Type="http://schemas.openxmlformats.org/officeDocument/2006/relationships/hyperlink" Target="#'Cross view'!H25"/><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0</xdr:colOff>
      <xdr:row>57</xdr:row>
      <xdr:rowOff>0</xdr:rowOff>
    </xdr:from>
    <xdr:to>
      <xdr:col>7</xdr:col>
      <xdr:colOff>337724</xdr:colOff>
      <xdr:row>59</xdr:row>
      <xdr:rowOff>109126</xdr:rowOff>
    </xdr:to>
    <xdr:sp macro="" textlink="">
      <xdr:nvSpPr>
        <xdr:cNvPr id="17" name="Rounded Rectangle 4">
          <a:extLst>
            <a:ext uri="{FF2B5EF4-FFF2-40B4-BE49-F238E27FC236}">
              <a16:creationId xmlns:a16="http://schemas.microsoft.com/office/drawing/2014/main" id="{00000000-0008-0000-0000-000011000000}"/>
            </a:ext>
          </a:extLst>
        </xdr:cNvPr>
        <xdr:cNvSpPr txBox="1"/>
      </xdr:nvSpPr>
      <xdr:spPr>
        <a:xfrm>
          <a:off x="607671" y="9172937"/>
          <a:ext cx="3983749" cy="417784"/>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lang="en-US" sz="1100" b="0" i="0" u="none" strike="noStrike">
              <a:solidFill>
                <a:schemeClr val="lt1"/>
              </a:solidFill>
              <a:effectLst/>
              <a:latin typeface="+mn-lt"/>
              <a:ea typeface="+mn-ea"/>
              <a:cs typeface="+mn-cs"/>
            </a:rPr>
            <a:t>New dialogue with market/customers/suppliers</a:t>
          </a:r>
        </a:p>
        <a:p>
          <a:pPr lvl="0" algn="ctr" defTabSz="355600">
            <a:lnSpc>
              <a:spcPct val="90000"/>
            </a:lnSpc>
            <a:spcBef>
              <a:spcPct val="0"/>
            </a:spcBef>
            <a:spcAft>
              <a:spcPct val="35000"/>
            </a:spcAft>
          </a:pPr>
          <a:r>
            <a:rPr lang="en-US" sz="1100" b="0" i="0" u="none" strike="noStrike">
              <a:solidFill>
                <a:schemeClr val="lt1"/>
              </a:solidFill>
              <a:effectLst/>
              <a:latin typeface="+mn-lt"/>
              <a:ea typeface="+mn-ea"/>
              <a:cs typeface="+mn-cs"/>
            </a:rPr>
            <a:t>Ask New Questions </a:t>
          </a:r>
          <a:r>
            <a:rPr lang="en-US" sz="1100" b="0" i="0" u="none" strike="noStrike" baseline="0">
              <a:solidFill>
                <a:schemeClr val="lt1"/>
              </a:solidFill>
              <a:effectLst/>
              <a:latin typeface="+mn-lt"/>
              <a:ea typeface="+mn-ea"/>
              <a:cs typeface="+mn-cs"/>
            </a:rPr>
            <a:t> -  </a:t>
          </a:r>
          <a:r>
            <a:rPr lang="en-US" sz="1100" b="0" i="0" u="none" strike="noStrike">
              <a:solidFill>
                <a:schemeClr val="lt1"/>
              </a:solidFill>
              <a:effectLst/>
              <a:latin typeface="+mn-lt"/>
              <a:ea typeface="+mn-ea"/>
              <a:cs typeface="+mn-cs"/>
            </a:rPr>
            <a:t>Get New Answers!</a:t>
          </a:r>
          <a:r>
            <a:rPr lang="en-US" sz="800"/>
            <a:t> </a:t>
          </a:r>
          <a:endParaRPr lang="en-US" sz="800" kern="1200"/>
        </a:p>
      </xdr:txBody>
    </xdr:sp>
    <xdr:clientData/>
  </xdr:twoCellAnchor>
  <xdr:twoCellAnchor>
    <xdr:from>
      <xdr:col>0</xdr:col>
      <xdr:colOff>90544</xdr:colOff>
      <xdr:row>0</xdr:row>
      <xdr:rowOff>9645</xdr:rowOff>
    </xdr:from>
    <xdr:to>
      <xdr:col>9</xdr:col>
      <xdr:colOff>565106</xdr:colOff>
      <xdr:row>62</xdr:row>
      <xdr:rowOff>62710</xdr:rowOff>
    </xdr:to>
    <xdr:grpSp>
      <xdr:nvGrpSpPr>
        <xdr:cNvPr id="22" name="Group 21">
          <a:extLst>
            <a:ext uri="{FF2B5EF4-FFF2-40B4-BE49-F238E27FC236}">
              <a16:creationId xmlns:a16="http://schemas.microsoft.com/office/drawing/2014/main" id="{00000000-0008-0000-0000-000016000000}"/>
            </a:ext>
          </a:extLst>
        </xdr:cNvPr>
        <xdr:cNvGrpSpPr/>
      </xdr:nvGrpSpPr>
      <xdr:grpSpPr>
        <a:xfrm>
          <a:off x="90544" y="9645"/>
          <a:ext cx="5960962" cy="10943803"/>
          <a:chOff x="62666" y="9645"/>
          <a:chExt cx="5943600" cy="9997647"/>
        </a:xfrm>
      </xdr:grpSpPr>
      <xdr:grpSp>
        <xdr:nvGrpSpPr>
          <xdr:cNvPr id="2" name="Group 1">
            <a:extLst>
              <a:ext uri="{FF2B5EF4-FFF2-40B4-BE49-F238E27FC236}">
                <a16:creationId xmlns:a16="http://schemas.microsoft.com/office/drawing/2014/main" id="{00000000-0008-0000-0000-000002000000}"/>
              </a:ext>
            </a:extLst>
          </xdr:cNvPr>
          <xdr:cNvGrpSpPr/>
        </xdr:nvGrpSpPr>
        <xdr:grpSpPr>
          <a:xfrm>
            <a:off x="342900" y="4972900"/>
            <a:ext cx="5469038" cy="4252873"/>
            <a:chOff x="608671" y="1878965"/>
            <a:chExt cx="9738731" cy="4854516"/>
          </a:xfrm>
        </xdr:grpSpPr>
        <xdr:graphicFrame macro="">
          <xdr:nvGraphicFramePr>
            <xdr:cNvPr id="3" name="Diagram 2">
              <a:extLst>
                <a:ext uri="{FF2B5EF4-FFF2-40B4-BE49-F238E27FC236}">
                  <a16:creationId xmlns:a16="http://schemas.microsoft.com/office/drawing/2014/main" id="{00000000-0008-0000-0000-000003000000}"/>
                </a:ext>
              </a:extLst>
            </xdr:cNvPr>
            <xdr:cNvGraphicFramePr/>
          </xdr:nvGraphicFramePr>
          <xdr:xfrm>
            <a:off x="608671" y="1878965"/>
            <a:ext cx="9738731" cy="1875746"/>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608671" y="3819623"/>
            <a:ext cx="9738731" cy="1874038"/>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graphicFrame macro="">
          <xdr:nvGraphicFramePr>
            <xdr:cNvPr id="5" name="Diagram 4">
              <a:extLst>
                <a:ext uri="{FF2B5EF4-FFF2-40B4-BE49-F238E27FC236}">
                  <a16:creationId xmlns:a16="http://schemas.microsoft.com/office/drawing/2014/main" id="{00000000-0008-0000-0000-000005000000}"/>
                </a:ext>
              </a:extLst>
            </xdr:cNvPr>
            <xdr:cNvGraphicFramePr/>
          </xdr:nvGraphicFramePr>
          <xdr:xfrm>
            <a:off x="608671" y="5753267"/>
            <a:ext cx="9738731" cy="980214"/>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grpSp>
      <xdr:grpSp>
        <xdr:nvGrpSpPr>
          <xdr:cNvPr id="6" name="Group 5">
            <a:extLst>
              <a:ext uri="{FF2B5EF4-FFF2-40B4-BE49-F238E27FC236}">
                <a16:creationId xmlns:a16="http://schemas.microsoft.com/office/drawing/2014/main" id="{00000000-0008-0000-0000-000006000000}"/>
              </a:ext>
            </a:extLst>
          </xdr:cNvPr>
          <xdr:cNvGrpSpPr/>
        </xdr:nvGrpSpPr>
        <xdr:grpSpPr>
          <a:xfrm>
            <a:off x="747065" y="1376148"/>
            <a:ext cx="4565001" cy="2681208"/>
            <a:chOff x="3718560" y="641985"/>
            <a:chExt cx="4572000" cy="2743200"/>
          </a:xfrm>
        </xdr:grpSpPr>
        <xdr:graphicFrame macro="">
          <xdr:nvGraphicFramePr>
            <xdr:cNvPr id="7" name="Diagram 6">
              <a:extLst>
                <a:ext uri="{FF2B5EF4-FFF2-40B4-BE49-F238E27FC236}">
                  <a16:creationId xmlns:a16="http://schemas.microsoft.com/office/drawing/2014/main" id="{00000000-0008-0000-0000-000007000000}"/>
                </a:ext>
              </a:extLst>
            </xdr:cNvPr>
            <xdr:cNvGraphicFramePr/>
          </xdr:nvGraphicFramePr>
          <xdr:xfrm>
            <a:off x="3718560" y="641985"/>
            <a:ext cx="4572000" cy="274320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grpSp>
          <xdr:nvGrpSpPr>
            <xdr:cNvPr id="8" name="Group 7">
              <a:extLst>
                <a:ext uri="{FF2B5EF4-FFF2-40B4-BE49-F238E27FC236}">
                  <a16:creationId xmlns:a16="http://schemas.microsoft.com/office/drawing/2014/main" id="{00000000-0008-0000-0000-000008000000}"/>
                </a:ext>
              </a:extLst>
            </xdr:cNvPr>
            <xdr:cNvGrpSpPr/>
          </xdr:nvGrpSpPr>
          <xdr:grpSpPr>
            <a:xfrm>
              <a:off x="5474970" y="1645920"/>
              <a:ext cx="1074420" cy="876300"/>
              <a:chOff x="721614" y="809151"/>
              <a:chExt cx="901898" cy="586233"/>
            </a:xfrm>
          </xdr:grpSpPr>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721614" y="809151"/>
                <a:ext cx="901898" cy="586233"/>
              </a:xfrm>
              <a:prstGeom prst="roundRect">
                <a:avLst/>
              </a:prstGeom>
              <a:solidFill>
                <a:srgbClr val="5CC9B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Rounded Rectangle 4">
                <a:extLst>
                  <a:ext uri="{FF2B5EF4-FFF2-40B4-BE49-F238E27FC236}">
                    <a16:creationId xmlns:a16="http://schemas.microsoft.com/office/drawing/2014/main" id="{00000000-0008-0000-0000-00000A000000}"/>
                  </a:ext>
                </a:extLst>
              </xdr:cNvPr>
              <xdr:cNvSpPr txBox="1"/>
            </xdr:nvSpPr>
            <xdr:spPr>
              <a:xfrm>
                <a:off x="750232" y="870416"/>
                <a:ext cx="851694" cy="478661"/>
              </a:xfrm>
              <a:prstGeom prst="rect">
                <a:avLst/>
              </a:prstGeom>
              <a:solidFill>
                <a:srgbClr val="5CC9BE"/>
              </a:solidFill>
            </xdr:spPr>
            <xdr:style>
              <a:lnRef idx="0">
                <a:scrgbClr r="0" g="0" b="0"/>
              </a:lnRef>
              <a:fillRef idx="0">
                <a:scrgbClr r="0" g="0" b="0"/>
              </a:fillRef>
              <a:effectRef idx="0">
                <a:scrgbClr r="0" g="0" b="0"/>
              </a:effectRef>
              <a:fontRef idx="minor">
                <a:schemeClr val="lt1"/>
              </a:fontRef>
            </xdr:style>
            <xdr: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lang="en-US" sz="1800" kern="1200"/>
                  <a:t>PSA</a:t>
                </a:r>
              </a:p>
              <a:p>
                <a:pPr lvl="0" algn="ctr" defTabSz="355600">
                  <a:lnSpc>
                    <a:spcPct val="90000"/>
                  </a:lnSpc>
                  <a:spcBef>
                    <a:spcPct val="0"/>
                  </a:spcBef>
                  <a:spcAft>
                    <a:spcPct val="35000"/>
                  </a:spcAft>
                </a:pPr>
                <a:r>
                  <a:rPr lang="en-US" sz="1800" kern="1200"/>
                  <a:t>outcomes</a:t>
                </a:r>
                <a:r>
                  <a:rPr lang="en-US" sz="2000" kern="1200"/>
                  <a:t> </a:t>
                </a:r>
              </a:p>
            </xdr:txBody>
          </xdr:sp>
        </xdr:grpSp>
      </xdr:grpSp>
      <xdr:grpSp>
        <xdr:nvGrpSpPr>
          <xdr:cNvPr id="11" name="Group 10">
            <a:extLst>
              <a:ext uri="{FF2B5EF4-FFF2-40B4-BE49-F238E27FC236}">
                <a16:creationId xmlns:a16="http://schemas.microsoft.com/office/drawing/2014/main" id="{00000000-0008-0000-0000-00000B000000}"/>
              </a:ext>
            </a:extLst>
          </xdr:cNvPr>
          <xdr:cNvGrpSpPr/>
        </xdr:nvGrpSpPr>
        <xdr:grpSpPr>
          <a:xfrm>
            <a:off x="894292" y="4246527"/>
            <a:ext cx="4253696" cy="462987"/>
            <a:chOff x="1146909" y="2118073"/>
            <a:chExt cx="901898" cy="586233"/>
          </a:xfrm>
        </xdr:grpSpPr>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1146909" y="2118073"/>
              <a:ext cx="901898" cy="586233"/>
            </a:xfrm>
            <a:prstGeom prst="roundRect">
              <a:avLst/>
            </a:prstGeom>
            <a:solidFill>
              <a:srgbClr val="5CC9B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3" name="Rounded Rectangle 4">
              <a:extLst>
                <a:ext uri="{FF2B5EF4-FFF2-40B4-BE49-F238E27FC236}">
                  <a16:creationId xmlns:a16="http://schemas.microsoft.com/office/drawing/2014/main" id="{00000000-0008-0000-0000-00000D000000}"/>
                </a:ext>
              </a:extLst>
            </xdr:cNvPr>
            <xdr:cNvSpPr txBox="1"/>
          </xdr:nvSpPr>
          <xdr:spPr>
            <a:xfrm>
              <a:off x="1175527" y="2146691"/>
              <a:ext cx="844662" cy="528997"/>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lang="en-US" sz="1100" b="0" i="0" u="none" strike="noStrike">
                  <a:solidFill>
                    <a:schemeClr val="lt1"/>
                  </a:solidFill>
                  <a:effectLst/>
                  <a:latin typeface="+mn-lt"/>
                  <a:ea typeface="+mn-ea"/>
                  <a:cs typeface="+mn-cs"/>
                </a:rPr>
                <a:t>New dialogue with market/customers/suppliers</a:t>
              </a:r>
            </a:p>
            <a:p>
              <a:pPr lvl="0" algn="ctr" defTabSz="355600">
                <a:lnSpc>
                  <a:spcPct val="90000"/>
                </a:lnSpc>
                <a:spcBef>
                  <a:spcPct val="0"/>
                </a:spcBef>
                <a:spcAft>
                  <a:spcPct val="35000"/>
                </a:spcAft>
              </a:pPr>
              <a:r>
                <a:rPr lang="en-US" sz="1100" b="0" i="0" u="none" strike="noStrike">
                  <a:solidFill>
                    <a:schemeClr val="lt1"/>
                  </a:solidFill>
                  <a:effectLst/>
                  <a:latin typeface="+mn-lt"/>
                  <a:ea typeface="+mn-ea"/>
                  <a:cs typeface="+mn-cs"/>
                </a:rPr>
                <a:t>Ask </a:t>
              </a:r>
              <a:r>
                <a:rPr lang="en-CH" sz="1100" b="0" i="0" u="none" strike="noStrike">
                  <a:solidFill>
                    <a:schemeClr val="lt1"/>
                  </a:solidFill>
                  <a:effectLst/>
                  <a:latin typeface="+mn-lt"/>
                  <a:ea typeface="+mn-ea"/>
                  <a:cs typeface="+mn-cs"/>
                </a:rPr>
                <a:t>n</a:t>
              </a:r>
              <a:r>
                <a:rPr lang="en-US" sz="1100" b="0" i="0" u="none" strike="noStrike">
                  <a:solidFill>
                    <a:schemeClr val="lt1"/>
                  </a:solidFill>
                  <a:effectLst/>
                  <a:latin typeface="+mn-lt"/>
                  <a:ea typeface="+mn-ea"/>
                  <a:cs typeface="+mn-cs"/>
                </a:rPr>
                <a:t>ew </a:t>
              </a:r>
              <a:r>
                <a:rPr lang="en-CH" sz="1100" b="0" i="0" u="none" strike="noStrike">
                  <a:solidFill>
                    <a:schemeClr val="lt1"/>
                  </a:solidFill>
                  <a:effectLst/>
                  <a:latin typeface="+mn-lt"/>
                  <a:ea typeface="+mn-ea"/>
                  <a:cs typeface="+mn-cs"/>
                </a:rPr>
                <a:t>q</a:t>
              </a:r>
              <a:r>
                <a:rPr lang="en-US" sz="1100" b="0" i="0" u="none" strike="noStrike">
                  <a:solidFill>
                    <a:schemeClr val="lt1"/>
                  </a:solidFill>
                  <a:effectLst/>
                  <a:latin typeface="+mn-lt"/>
                  <a:ea typeface="+mn-ea"/>
                  <a:cs typeface="+mn-cs"/>
                </a:rPr>
                <a:t>uestions </a:t>
              </a:r>
              <a:r>
                <a:rPr lang="en-US" sz="1100" b="0" i="0" u="none" strike="noStrike" baseline="0">
                  <a:solidFill>
                    <a:schemeClr val="lt1"/>
                  </a:solidFill>
                  <a:effectLst/>
                  <a:latin typeface="+mn-lt"/>
                  <a:ea typeface="+mn-ea"/>
                  <a:cs typeface="+mn-cs"/>
                </a:rPr>
                <a:t> -  </a:t>
              </a:r>
              <a:r>
                <a:rPr lang="en-CH" sz="1100" b="0" i="0" u="none" strike="noStrike" baseline="0">
                  <a:solidFill>
                    <a:schemeClr val="lt1"/>
                  </a:solidFill>
                  <a:effectLst/>
                  <a:latin typeface="+mn-lt"/>
                  <a:ea typeface="+mn-ea"/>
                  <a:cs typeface="+mn-cs"/>
                </a:rPr>
                <a:t>g</a:t>
              </a:r>
              <a:r>
                <a:rPr lang="en-US" sz="1100" b="0" i="0" u="none" strike="noStrike">
                  <a:solidFill>
                    <a:schemeClr val="lt1"/>
                  </a:solidFill>
                  <a:effectLst/>
                  <a:latin typeface="+mn-lt"/>
                  <a:ea typeface="+mn-ea"/>
                  <a:cs typeface="+mn-cs"/>
                </a:rPr>
                <a:t>et </a:t>
              </a:r>
              <a:r>
                <a:rPr lang="en-CH" sz="1100" b="0" i="0" u="none" strike="noStrike">
                  <a:solidFill>
                    <a:schemeClr val="lt1"/>
                  </a:solidFill>
                  <a:effectLst/>
                  <a:latin typeface="+mn-lt"/>
                  <a:ea typeface="+mn-ea"/>
                  <a:cs typeface="+mn-cs"/>
                </a:rPr>
                <a:t>n</a:t>
              </a:r>
              <a:r>
                <a:rPr lang="en-US" sz="1100" b="0" i="0" u="none" strike="noStrike">
                  <a:solidFill>
                    <a:schemeClr val="lt1"/>
                  </a:solidFill>
                  <a:effectLst/>
                  <a:latin typeface="+mn-lt"/>
                  <a:ea typeface="+mn-ea"/>
                  <a:cs typeface="+mn-cs"/>
                </a:rPr>
                <a:t>ew </a:t>
              </a:r>
              <a:r>
                <a:rPr lang="en-CH" sz="1100" b="0" i="0" u="none" strike="noStrike">
                  <a:solidFill>
                    <a:schemeClr val="lt1"/>
                  </a:solidFill>
                  <a:effectLst/>
                  <a:latin typeface="+mn-lt"/>
                  <a:ea typeface="+mn-ea"/>
                  <a:cs typeface="+mn-cs"/>
                </a:rPr>
                <a:t>an</a:t>
              </a:r>
              <a:r>
                <a:rPr lang="en-US" sz="1100" b="0" i="0" u="none" strike="noStrike">
                  <a:solidFill>
                    <a:schemeClr val="lt1"/>
                  </a:solidFill>
                  <a:effectLst/>
                  <a:latin typeface="+mn-lt"/>
                  <a:ea typeface="+mn-ea"/>
                  <a:cs typeface="+mn-cs"/>
                </a:rPr>
                <a:t>swers</a:t>
              </a:r>
              <a:r>
                <a:rPr lang="en-CH" sz="1100" b="0" i="0" u="none" strike="noStrike">
                  <a:solidFill>
                    <a:schemeClr val="lt1"/>
                  </a:solidFill>
                  <a:effectLst/>
                  <a:latin typeface="+mn-lt"/>
                  <a:ea typeface="+mn-ea"/>
                  <a:cs typeface="+mn-cs"/>
                </a:rPr>
                <a:t>!</a:t>
              </a:r>
              <a:r>
                <a:rPr lang="en-US" sz="800"/>
                <a:t> </a:t>
              </a:r>
              <a:endParaRPr lang="en-US" sz="800" kern="1200"/>
            </a:p>
          </xdr:txBody>
        </xdr:sp>
      </xdr:grpSp>
      <xdr:sp macro="" textlink="">
        <xdr:nvSpPr>
          <xdr:cNvPr id="28" name="Rounded Rectangle 27">
            <a:extLst>
              <a:ext uri="{FF2B5EF4-FFF2-40B4-BE49-F238E27FC236}">
                <a16:creationId xmlns:a16="http://schemas.microsoft.com/office/drawing/2014/main" id="{00000000-0008-0000-0000-00001C000000}"/>
              </a:ext>
            </a:extLst>
          </xdr:cNvPr>
          <xdr:cNvSpPr/>
        </xdr:nvSpPr>
        <xdr:spPr>
          <a:xfrm>
            <a:off x="877749" y="9544305"/>
            <a:ext cx="4253696" cy="462987"/>
          </a:xfrm>
          <a:prstGeom prst="roundRect">
            <a:avLst/>
          </a:prstGeom>
          <a:solidFill>
            <a:srgbClr val="90909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pPr algn="ctr"/>
            <a:r>
              <a:rPr lang="en-US"/>
              <a:t>WBCSD</a:t>
            </a:r>
            <a:r>
              <a:rPr lang="en-US" baseline="0"/>
              <a:t> acknowledge and thank Solvay and Evonik Industries for their collaborative efforts in producing this guide</a:t>
            </a:r>
            <a:endParaRPr lang="en-US"/>
          </a:p>
        </xdr:txBody>
      </xdr:sp>
      <xdr:sp macro="" textlink="">
        <xdr:nvSpPr>
          <xdr:cNvPr id="18" name="Rounded Rectangle 17">
            <a:extLst>
              <a:ext uri="{FF2B5EF4-FFF2-40B4-BE49-F238E27FC236}">
                <a16:creationId xmlns:a16="http://schemas.microsoft.com/office/drawing/2014/main" id="{00000000-0008-0000-0000-000012000000}"/>
              </a:ext>
            </a:extLst>
          </xdr:cNvPr>
          <xdr:cNvSpPr/>
        </xdr:nvSpPr>
        <xdr:spPr bwMode="auto">
          <a:xfrm>
            <a:off x="62666" y="9645"/>
            <a:ext cx="5943600" cy="1005840"/>
          </a:xfrm>
          <a:prstGeom prst="roundRect">
            <a:avLst/>
          </a:prstGeom>
          <a:solidFill>
            <a:srgbClr val="1B1A5B"/>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solidFill>
                  <a:schemeClr val="bg1"/>
                </a:solidFill>
                <a:latin typeface="Arial" panose="020B0604020202020204" pitchFamily="34" charset="0"/>
                <a:cs typeface="Arial" panose="020B0604020202020204" pitchFamily="34" charset="0"/>
              </a:rPr>
              <a:t>Portfolio Sustainability Assessments (PSA) </a:t>
            </a:r>
            <a:r>
              <a:rPr lang="en-CH" sz="1400">
                <a:solidFill>
                  <a:schemeClr val="bg1"/>
                </a:solidFill>
                <a:latin typeface="Arial" panose="020B0604020202020204" pitchFamily="34" charset="0"/>
                <a:cs typeface="Arial" panose="020B0604020202020204" pitchFamily="34" charset="0"/>
              </a:rPr>
              <a:t>m</a:t>
            </a:r>
            <a:r>
              <a:rPr lang="en-US" sz="1400">
                <a:solidFill>
                  <a:schemeClr val="bg1"/>
                </a:solidFill>
                <a:latin typeface="Arial" panose="020B0604020202020204" pitchFamily="34" charset="0"/>
                <a:cs typeface="Arial" panose="020B0604020202020204" pitchFamily="34" charset="0"/>
              </a:rPr>
              <a:t>ethodology</a:t>
            </a:r>
          </a:p>
          <a:p>
            <a:pPr algn="ctr"/>
            <a:r>
              <a:rPr lang="en-CH" sz="1400">
                <a:solidFill>
                  <a:schemeClr val="bg1"/>
                </a:solidFill>
                <a:latin typeface="Arial" panose="020B0604020202020204" pitchFamily="34" charset="0"/>
                <a:cs typeface="Arial" panose="020B0604020202020204" pitchFamily="34" charset="0"/>
              </a:rPr>
              <a:t>A</a:t>
            </a:r>
            <a:r>
              <a:rPr lang="en-US" sz="1400">
                <a:solidFill>
                  <a:schemeClr val="bg1"/>
                </a:solidFill>
                <a:latin typeface="Arial" panose="020B0604020202020204" pitchFamily="34" charset="0"/>
                <a:cs typeface="Arial" panose="020B0604020202020204" pitchFamily="34" charset="0"/>
              </a:rPr>
              <a:t> </a:t>
            </a:r>
            <a:r>
              <a:rPr lang="en-CH" sz="1400">
                <a:solidFill>
                  <a:schemeClr val="bg1"/>
                </a:solidFill>
                <a:latin typeface="Arial" panose="020B0604020202020204" pitchFamily="34" charset="0"/>
                <a:cs typeface="Arial" panose="020B0604020202020204" pitchFamily="34" charset="0"/>
              </a:rPr>
              <a:t>s</a:t>
            </a:r>
            <a:r>
              <a:rPr lang="en-US" sz="1400">
                <a:solidFill>
                  <a:schemeClr val="bg1"/>
                </a:solidFill>
                <a:latin typeface="Arial" panose="020B0604020202020204" pitchFamily="34" charset="0"/>
                <a:cs typeface="Arial" panose="020B0604020202020204" pitchFamily="34" charset="0"/>
              </a:rPr>
              <a:t>implified </a:t>
            </a:r>
            <a:r>
              <a:rPr lang="en-CH" sz="1400">
                <a:solidFill>
                  <a:schemeClr val="bg1"/>
                </a:solidFill>
                <a:latin typeface="Arial" panose="020B0604020202020204" pitchFamily="34" charset="0"/>
                <a:cs typeface="Arial" panose="020B0604020202020204" pitchFamily="34" charset="0"/>
              </a:rPr>
              <a:t>a</a:t>
            </a:r>
            <a:r>
              <a:rPr lang="en-US" sz="1400">
                <a:solidFill>
                  <a:schemeClr val="bg1"/>
                </a:solidFill>
                <a:latin typeface="Arial" panose="020B0604020202020204" pitchFamily="34" charset="0"/>
                <a:cs typeface="Arial" panose="020B0604020202020204" pitchFamily="34" charset="0"/>
              </a:rPr>
              <a:t>pproach</a:t>
            </a:r>
          </a:p>
          <a:p>
            <a:pPr algn="ctr"/>
            <a:endParaRPr lang="en-US" sz="1400">
              <a:solidFill>
                <a:schemeClr val="bg1"/>
              </a:solidFill>
              <a:latin typeface="Arial" panose="020B0604020202020204" pitchFamily="34" charset="0"/>
              <a:cs typeface="Arial" panose="020B0604020202020204" pitchFamily="34" charset="0"/>
            </a:endParaRPr>
          </a:p>
          <a:p>
            <a:pPr algn="ctr"/>
            <a:endParaRPr lang="en-US" sz="1600">
              <a:solidFill>
                <a:schemeClr val="bg1"/>
              </a:solidFill>
              <a:latin typeface="Arial" panose="020B0604020202020204" pitchFamily="34" charset="0"/>
              <a:cs typeface="Arial" panose="020B0604020202020204" pitchFamily="34" charset="0"/>
            </a:endParaRPr>
          </a:p>
        </xdr:txBody>
      </xdr:sp>
      <xdr:sp macro="" textlink="">
        <xdr:nvSpPr>
          <xdr:cNvPr id="16" name="TextBox 15">
            <a:hlinkClick xmlns:r="http://schemas.openxmlformats.org/officeDocument/2006/relationships" r:id="rId21" tooltip="Go to Evidence Sheet"/>
            <a:extLst>
              <a:ext uri="{FF2B5EF4-FFF2-40B4-BE49-F238E27FC236}">
                <a16:creationId xmlns:a16="http://schemas.microsoft.com/office/drawing/2014/main" id="{00000000-0008-0000-0000-000010000000}"/>
              </a:ext>
            </a:extLst>
          </xdr:cNvPr>
          <xdr:cNvSpPr txBox="1"/>
        </xdr:nvSpPr>
        <xdr:spPr>
          <a:xfrm>
            <a:off x="2129472" y="8816053"/>
            <a:ext cx="2174638" cy="231495"/>
          </a:xfrm>
          <a:prstGeom prst="rect">
            <a:avLst/>
          </a:prstGeom>
          <a:solidFill>
            <a:srgbClr val="FE376B"/>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ctr"/>
          <a:lstStyle/>
          <a:p>
            <a:pPr marL="171450" indent="-171450" algn="ctr">
              <a:buFont typeface="Arial" panose="020B0604020202020204" pitchFamily="34" charset="0"/>
              <a:buChar char="•"/>
            </a:pPr>
            <a:r>
              <a:rPr lang="en-US" sz="1200" b="0"/>
              <a:t>Complete</a:t>
            </a:r>
            <a:r>
              <a:rPr lang="en-US" sz="1200" b="0" baseline="0"/>
              <a:t> the </a:t>
            </a:r>
            <a:r>
              <a:rPr lang="en-CH" sz="1200" b="0" baseline="0"/>
              <a:t>e</a:t>
            </a:r>
            <a:r>
              <a:rPr lang="en-US" sz="1200" b="0" baseline="0"/>
              <a:t>vidence </a:t>
            </a:r>
            <a:r>
              <a:rPr lang="en-CH" sz="1200" b="0" baseline="0"/>
              <a:t>s</a:t>
            </a:r>
            <a:r>
              <a:rPr lang="en-US" sz="1200" b="0" baseline="0"/>
              <a:t>heet</a:t>
            </a:r>
            <a:endParaRPr lang="en-US" sz="1200" b="0"/>
          </a:p>
        </xdr:txBody>
      </xdr:sp>
      <xdr:sp macro="" textlink="">
        <xdr:nvSpPr>
          <xdr:cNvPr id="15" name="TextBox 14">
            <a:hlinkClick xmlns:r="http://schemas.openxmlformats.org/officeDocument/2006/relationships" r:id="rId22" tooltip="Go to PSA Assessment"/>
            <a:extLst>
              <a:ext uri="{FF2B5EF4-FFF2-40B4-BE49-F238E27FC236}">
                <a16:creationId xmlns:a16="http://schemas.microsoft.com/office/drawing/2014/main" id="{00000000-0008-0000-0000-00000F000000}"/>
              </a:ext>
            </a:extLst>
          </xdr:cNvPr>
          <xdr:cNvSpPr txBox="1"/>
        </xdr:nvSpPr>
        <xdr:spPr>
          <a:xfrm>
            <a:off x="2129464" y="8536332"/>
            <a:ext cx="2174638" cy="231495"/>
          </a:xfrm>
          <a:prstGeom prst="rect">
            <a:avLst/>
          </a:prstGeom>
          <a:solidFill>
            <a:srgbClr val="FE376B"/>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ctr"/>
          <a:lstStyle/>
          <a:p>
            <a:pPr marL="171450" indent="-171450" algn="l">
              <a:buFont typeface="Arial" panose="020B0604020202020204" pitchFamily="34" charset="0"/>
              <a:buChar char="•"/>
            </a:pPr>
            <a:r>
              <a:rPr lang="en-US" sz="1200" b="0"/>
              <a:t>Run the</a:t>
            </a:r>
            <a:r>
              <a:rPr lang="en-US" sz="1200" b="0" baseline="0"/>
              <a:t> </a:t>
            </a:r>
            <a:r>
              <a:rPr lang="en-CH" sz="1200" b="0" baseline="0"/>
              <a:t>a</a:t>
            </a:r>
            <a:r>
              <a:rPr lang="en-US" sz="1200" b="0" baseline="0"/>
              <a:t>ssessment</a:t>
            </a:r>
            <a:endParaRPr lang="en-US" sz="1200" b="0"/>
          </a:p>
        </xdr:txBody>
      </xdr:sp>
      <xdr:sp macro="" textlink="">
        <xdr:nvSpPr>
          <xdr:cNvPr id="21" name="Rounded Rectangle 20">
            <a:hlinkClick xmlns:r="http://schemas.openxmlformats.org/officeDocument/2006/relationships" r:id="rId23" tooltip="Go to Step 1"/>
            <a:extLst>
              <a:ext uri="{FF2B5EF4-FFF2-40B4-BE49-F238E27FC236}">
                <a16:creationId xmlns:a16="http://schemas.microsoft.com/office/drawing/2014/main" id="{00000000-0008-0000-0000-000015000000}"/>
              </a:ext>
            </a:extLst>
          </xdr:cNvPr>
          <xdr:cNvSpPr/>
        </xdr:nvSpPr>
        <xdr:spPr bwMode="auto">
          <a:xfrm>
            <a:off x="959716" y="603804"/>
            <a:ext cx="4199881" cy="356887"/>
          </a:xfrm>
          <a:prstGeom prst="roundRect">
            <a:avLst/>
          </a:prstGeom>
          <a:solidFill>
            <a:srgbClr val="1B1A5B"/>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800" b="0">
                <a:solidFill>
                  <a:schemeClr val="bg1"/>
                </a:solidFill>
                <a:latin typeface="Arial" panose="020B0604020202020204" pitchFamily="34" charset="0"/>
                <a:cs typeface="Arial" panose="020B0604020202020204" pitchFamily="34" charset="0"/>
              </a:rPr>
              <a:t>WBCSD PSA </a:t>
            </a:r>
            <a:r>
              <a:rPr lang="en-CH" sz="1800" b="0">
                <a:solidFill>
                  <a:schemeClr val="bg1"/>
                </a:solidFill>
                <a:latin typeface="Arial" panose="020B0604020202020204" pitchFamily="34" charset="0"/>
                <a:cs typeface="Arial" panose="020B0604020202020204" pitchFamily="34" charset="0"/>
              </a:rPr>
              <a:t>d</a:t>
            </a:r>
            <a:r>
              <a:rPr lang="en-US" sz="1800" b="0">
                <a:solidFill>
                  <a:schemeClr val="bg1"/>
                </a:solidFill>
                <a:latin typeface="Arial" panose="020B0604020202020204" pitchFamily="34" charset="0"/>
                <a:cs typeface="Arial" panose="020B0604020202020204" pitchFamily="34" charset="0"/>
              </a:rPr>
              <a:t>igitali</a:t>
            </a:r>
            <a:r>
              <a:rPr lang="en-CH" sz="1800" b="0">
                <a:solidFill>
                  <a:schemeClr val="bg1"/>
                </a:solidFill>
                <a:latin typeface="Arial" panose="020B0604020202020204" pitchFamily="34" charset="0"/>
                <a:cs typeface="Arial" panose="020B0604020202020204" pitchFamily="34" charset="0"/>
              </a:rPr>
              <a:t>z</a:t>
            </a:r>
            <a:r>
              <a:rPr lang="en-US" sz="1800" b="0">
                <a:solidFill>
                  <a:schemeClr val="bg1"/>
                </a:solidFill>
                <a:latin typeface="Arial" panose="020B0604020202020204" pitchFamily="34" charset="0"/>
                <a:cs typeface="Arial" panose="020B0604020202020204" pitchFamily="34" charset="0"/>
              </a:rPr>
              <a:t>ation </a:t>
            </a:r>
            <a:r>
              <a:rPr lang="en-CH" sz="1800" b="0">
                <a:solidFill>
                  <a:schemeClr val="bg1"/>
                </a:solidFill>
                <a:latin typeface="Arial" panose="020B0604020202020204" pitchFamily="34" charset="0"/>
                <a:cs typeface="Arial" panose="020B0604020202020204" pitchFamily="34" charset="0"/>
              </a:rPr>
              <a:t>t</a:t>
            </a:r>
            <a:r>
              <a:rPr lang="en-US" sz="1800" b="0">
                <a:solidFill>
                  <a:schemeClr val="bg1"/>
                </a:solidFill>
                <a:latin typeface="Arial" panose="020B0604020202020204" pitchFamily="34" charset="0"/>
                <a:cs typeface="Arial" panose="020B0604020202020204" pitchFamily="34" charset="0"/>
              </a:rPr>
              <a:t>ool to </a:t>
            </a:r>
            <a:r>
              <a:rPr lang="en-CH" sz="1800" b="0">
                <a:solidFill>
                  <a:schemeClr val="bg1"/>
                </a:solidFill>
                <a:latin typeface="Arial" panose="020B0604020202020204" pitchFamily="34" charset="0"/>
                <a:cs typeface="Arial" panose="020B0604020202020204" pitchFamily="34" charset="0"/>
              </a:rPr>
              <a:t>s</a:t>
            </a:r>
            <a:r>
              <a:rPr lang="en-US" sz="1800" b="0">
                <a:solidFill>
                  <a:schemeClr val="bg1"/>
                </a:solidFill>
                <a:latin typeface="Arial" panose="020B0604020202020204" pitchFamily="34" charset="0"/>
                <a:cs typeface="Arial" panose="020B0604020202020204" pitchFamily="34" charset="0"/>
              </a:rPr>
              <a:t>tart</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0.12697</cdr:x>
      <cdr:y>0.68215</cdr:y>
    </cdr:from>
    <cdr:to>
      <cdr:x>0.39345</cdr:x>
      <cdr:y>1</cdr:y>
    </cdr:to>
    <cdr:sp macro="" textlink="">
      <cdr:nvSpPr>
        <cdr:cNvPr id="2" name="TextBox 1"/>
        <cdr:cNvSpPr txBox="1"/>
      </cdr:nvSpPr>
      <cdr:spPr>
        <a:xfrm xmlns:a="http://schemas.openxmlformats.org/drawingml/2006/main">
          <a:off x="626873" y="1962473"/>
          <a:ext cx="1315742"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BE" sz="1100"/>
        </a:p>
      </cdr:txBody>
    </cdr:sp>
  </cdr:relSizeAnchor>
  <cdr:relSizeAnchor xmlns:cdr="http://schemas.openxmlformats.org/drawingml/2006/chartDrawing">
    <cdr:from>
      <cdr:x>0.01579</cdr:x>
      <cdr:y>0.89115</cdr:y>
    </cdr:from>
    <cdr:to>
      <cdr:x>0.20099</cdr:x>
      <cdr:y>0.96633</cdr:y>
    </cdr:to>
    <cdr:sp macro="" textlink="">
      <cdr:nvSpPr>
        <cdr:cNvPr id="3" name="TextBox 2"/>
        <cdr:cNvSpPr txBox="1"/>
      </cdr:nvSpPr>
      <cdr:spPr>
        <a:xfrm xmlns:a="http://schemas.openxmlformats.org/drawingml/2006/main">
          <a:off x="84206" y="2563713"/>
          <a:ext cx="987647" cy="216295"/>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ctr"/>
        <a:lstStyle xmlns:a="http://schemas.openxmlformats.org/drawingml/2006/main"/>
        <a:p xmlns:a="http://schemas.openxmlformats.org/drawingml/2006/main">
          <a:pPr algn="ctr"/>
          <a:r>
            <a:rPr lang="fr-BE" sz="1100"/>
            <a:t>C--</a:t>
          </a:r>
        </a:p>
      </cdr:txBody>
    </cdr:sp>
  </cdr:relSizeAnchor>
  <cdr:relSizeAnchor xmlns:cdr="http://schemas.openxmlformats.org/drawingml/2006/chartDrawing">
    <cdr:from>
      <cdr:x>0.20759</cdr:x>
      <cdr:y>0.89115</cdr:y>
    </cdr:from>
    <cdr:to>
      <cdr:x>0.39279</cdr:x>
      <cdr:y>0.96633</cdr:y>
    </cdr:to>
    <cdr:sp macro="" textlink="">
      <cdr:nvSpPr>
        <cdr:cNvPr id="4" name="TextBox 1"/>
        <cdr:cNvSpPr txBox="1"/>
      </cdr:nvSpPr>
      <cdr:spPr>
        <a:xfrm xmlns:a="http://schemas.openxmlformats.org/drawingml/2006/main">
          <a:off x="1107057" y="2563712"/>
          <a:ext cx="987648" cy="216296"/>
        </a:xfrm>
        <a:prstGeom xmlns:a="http://schemas.openxmlformats.org/drawingml/2006/main" prst="rect">
          <a:avLst/>
        </a:prstGeom>
        <a:solidFill xmlns:a="http://schemas.openxmlformats.org/drawingml/2006/main">
          <a:srgbClr val="FFC00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dr:relSizeAnchor xmlns:cdr="http://schemas.openxmlformats.org/drawingml/2006/chartDrawing">
    <cdr:from>
      <cdr:x>0.39939</cdr:x>
      <cdr:y>0.89115</cdr:y>
    </cdr:from>
    <cdr:to>
      <cdr:x>0.58459</cdr:x>
      <cdr:y>0.96633</cdr:y>
    </cdr:to>
    <cdr:sp macro="" textlink="">
      <cdr:nvSpPr>
        <cdr:cNvPr id="6" name="TextBox 1"/>
        <cdr:cNvSpPr txBox="1"/>
      </cdr:nvSpPr>
      <cdr:spPr>
        <a:xfrm xmlns:a="http://schemas.openxmlformats.org/drawingml/2006/main">
          <a:off x="2129909" y="2563712"/>
          <a:ext cx="987647" cy="216296"/>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B</a:t>
          </a:r>
        </a:p>
      </cdr:txBody>
    </cdr:sp>
  </cdr:relSizeAnchor>
  <cdr:relSizeAnchor xmlns:cdr="http://schemas.openxmlformats.org/drawingml/2006/chartDrawing">
    <cdr:from>
      <cdr:x>0.59119</cdr:x>
      <cdr:y>0.89115</cdr:y>
    </cdr:from>
    <cdr:to>
      <cdr:x>0.77639</cdr:x>
      <cdr:y>0.96633</cdr:y>
    </cdr:to>
    <cdr:sp macro="" textlink="">
      <cdr:nvSpPr>
        <cdr:cNvPr id="7" name="TextBox 1"/>
        <cdr:cNvSpPr txBox="1"/>
      </cdr:nvSpPr>
      <cdr:spPr>
        <a:xfrm xmlns:a="http://schemas.openxmlformats.org/drawingml/2006/main">
          <a:off x="3152760" y="2563712"/>
          <a:ext cx="987647" cy="216296"/>
        </a:xfrm>
        <a:prstGeom xmlns:a="http://schemas.openxmlformats.org/drawingml/2006/main" prst="rect">
          <a:avLst/>
        </a:prstGeom>
        <a:solidFill xmlns:a="http://schemas.openxmlformats.org/drawingml/2006/main">
          <a:srgbClr val="92D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0.783</cdr:x>
      <cdr:y>0.89115</cdr:y>
    </cdr:from>
    <cdr:to>
      <cdr:x>0.96819</cdr:x>
      <cdr:y>0.96633</cdr:y>
    </cdr:to>
    <cdr:sp macro="" textlink="">
      <cdr:nvSpPr>
        <cdr:cNvPr id="9" name="TextBox 1"/>
        <cdr:cNvSpPr txBox="1"/>
      </cdr:nvSpPr>
      <cdr:spPr>
        <a:xfrm xmlns:a="http://schemas.openxmlformats.org/drawingml/2006/main">
          <a:off x="4175610" y="2563712"/>
          <a:ext cx="987647" cy="216296"/>
        </a:xfrm>
        <a:prstGeom xmlns:a="http://schemas.openxmlformats.org/drawingml/2006/main" prst="rect">
          <a:avLst/>
        </a:prstGeom>
        <a:solidFill xmlns:a="http://schemas.openxmlformats.org/drawingml/2006/main">
          <a:srgbClr val="00B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userShapes>
</file>

<file path=xl/drawings/drawing11.xml><?xml version="1.0" encoding="utf-8"?>
<c:userShapes xmlns:c="http://schemas.openxmlformats.org/drawingml/2006/chart">
  <cdr:relSizeAnchor xmlns:cdr="http://schemas.openxmlformats.org/drawingml/2006/chartDrawing">
    <cdr:from>
      <cdr:x>0.12697</cdr:x>
      <cdr:y>0.68215</cdr:y>
    </cdr:from>
    <cdr:to>
      <cdr:x>0.39345</cdr:x>
      <cdr:y>1</cdr:y>
    </cdr:to>
    <cdr:sp macro="" textlink="">
      <cdr:nvSpPr>
        <cdr:cNvPr id="2" name="TextBox 1"/>
        <cdr:cNvSpPr txBox="1"/>
      </cdr:nvSpPr>
      <cdr:spPr>
        <a:xfrm xmlns:a="http://schemas.openxmlformats.org/drawingml/2006/main">
          <a:off x="626873" y="1962473"/>
          <a:ext cx="1315742"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BE" sz="1100"/>
        </a:p>
      </cdr:txBody>
    </cdr:sp>
  </cdr:relSizeAnchor>
  <cdr:relSizeAnchor xmlns:cdr="http://schemas.openxmlformats.org/drawingml/2006/chartDrawing">
    <cdr:from>
      <cdr:x>0.01579</cdr:x>
      <cdr:y>0.89115</cdr:y>
    </cdr:from>
    <cdr:to>
      <cdr:x>0.20099</cdr:x>
      <cdr:y>0.96633</cdr:y>
    </cdr:to>
    <cdr:sp macro="" textlink="">
      <cdr:nvSpPr>
        <cdr:cNvPr id="3" name="TextBox 2"/>
        <cdr:cNvSpPr txBox="1"/>
      </cdr:nvSpPr>
      <cdr:spPr>
        <a:xfrm xmlns:a="http://schemas.openxmlformats.org/drawingml/2006/main">
          <a:off x="84206" y="2563713"/>
          <a:ext cx="987647" cy="216295"/>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ctr"/>
        <a:lstStyle xmlns:a="http://schemas.openxmlformats.org/drawingml/2006/main"/>
        <a:p xmlns:a="http://schemas.openxmlformats.org/drawingml/2006/main">
          <a:pPr algn="ctr"/>
          <a:r>
            <a:rPr lang="fr-BE" sz="1100"/>
            <a:t>C--</a:t>
          </a:r>
        </a:p>
      </cdr:txBody>
    </cdr:sp>
  </cdr:relSizeAnchor>
  <cdr:relSizeAnchor xmlns:cdr="http://schemas.openxmlformats.org/drawingml/2006/chartDrawing">
    <cdr:from>
      <cdr:x>0.20759</cdr:x>
      <cdr:y>0.89115</cdr:y>
    </cdr:from>
    <cdr:to>
      <cdr:x>0.39279</cdr:x>
      <cdr:y>0.96633</cdr:y>
    </cdr:to>
    <cdr:sp macro="" textlink="">
      <cdr:nvSpPr>
        <cdr:cNvPr id="4" name="TextBox 1"/>
        <cdr:cNvSpPr txBox="1"/>
      </cdr:nvSpPr>
      <cdr:spPr>
        <a:xfrm xmlns:a="http://schemas.openxmlformats.org/drawingml/2006/main">
          <a:off x="1107057" y="2563712"/>
          <a:ext cx="987648" cy="216296"/>
        </a:xfrm>
        <a:prstGeom xmlns:a="http://schemas.openxmlformats.org/drawingml/2006/main" prst="rect">
          <a:avLst/>
        </a:prstGeom>
        <a:solidFill xmlns:a="http://schemas.openxmlformats.org/drawingml/2006/main">
          <a:srgbClr val="FFC00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dr:relSizeAnchor xmlns:cdr="http://schemas.openxmlformats.org/drawingml/2006/chartDrawing">
    <cdr:from>
      <cdr:x>0.39939</cdr:x>
      <cdr:y>0.89115</cdr:y>
    </cdr:from>
    <cdr:to>
      <cdr:x>0.58459</cdr:x>
      <cdr:y>0.96633</cdr:y>
    </cdr:to>
    <cdr:sp macro="" textlink="">
      <cdr:nvSpPr>
        <cdr:cNvPr id="6" name="TextBox 1"/>
        <cdr:cNvSpPr txBox="1"/>
      </cdr:nvSpPr>
      <cdr:spPr>
        <a:xfrm xmlns:a="http://schemas.openxmlformats.org/drawingml/2006/main">
          <a:off x="2129909" y="2563712"/>
          <a:ext cx="987647" cy="216296"/>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B</a:t>
          </a:r>
        </a:p>
      </cdr:txBody>
    </cdr:sp>
  </cdr:relSizeAnchor>
  <cdr:relSizeAnchor xmlns:cdr="http://schemas.openxmlformats.org/drawingml/2006/chartDrawing">
    <cdr:from>
      <cdr:x>0.59119</cdr:x>
      <cdr:y>0.89115</cdr:y>
    </cdr:from>
    <cdr:to>
      <cdr:x>0.77639</cdr:x>
      <cdr:y>0.96633</cdr:y>
    </cdr:to>
    <cdr:sp macro="" textlink="">
      <cdr:nvSpPr>
        <cdr:cNvPr id="7" name="TextBox 1"/>
        <cdr:cNvSpPr txBox="1"/>
      </cdr:nvSpPr>
      <cdr:spPr>
        <a:xfrm xmlns:a="http://schemas.openxmlformats.org/drawingml/2006/main">
          <a:off x="3152760" y="2563712"/>
          <a:ext cx="987647" cy="216296"/>
        </a:xfrm>
        <a:prstGeom xmlns:a="http://schemas.openxmlformats.org/drawingml/2006/main" prst="rect">
          <a:avLst/>
        </a:prstGeom>
        <a:solidFill xmlns:a="http://schemas.openxmlformats.org/drawingml/2006/main">
          <a:srgbClr val="92D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0.783</cdr:x>
      <cdr:y>0.89115</cdr:y>
    </cdr:from>
    <cdr:to>
      <cdr:x>0.96819</cdr:x>
      <cdr:y>0.96633</cdr:y>
    </cdr:to>
    <cdr:sp macro="" textlink="">
      <cdr:nvSpPr>
        <cdr:cNvPr id="9" name="TextBox 1"/>
        <cdr:cNvSpPr txBox="1"/>
      </cdr:nvSpPr>
      <cdr:spPr>
        <a:xfrm xmlns:a="http://schemas.openxmlformats.org/drawingml/2006/main">
          <a:off x="4175610" y="2563712"/>
          <a:ext cx="987647" cy="216296"/>
        </a:xfrm>
        <a:prstGeom xmlns:a="http://schemas.openxmlformats.org/drawingml/2006/main" prst="rect">
          <a:avLst/>
        </a:prstGeom>
        <a:solidFill xmlns:a="http://schemas.openxmlformats.org/drawingml/2006/main">
          <a:srgbClr val="00B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362637</xdr:colOff>
      <xdr:row>2</xdr:row>
      <xdr:rowOff>0</xdr:rowOff>
    </xdr:from>
    <xdr:to>
      <xdr:col>5</xdr:col>
      <xdr:colOff>177883</xdr:colOff>
      <xdr:row>2</xdr:row>
      <xdr:rowOff>440593</xdr:rowOff>
    </xdr:to>
    <xdr:sp macro="" textlink="">
      <xdr:nvSpPr>
        <xdr:cNvPr id="2" name="TextBox 1">
          <a:hlinkClick xmlns:r="http://schemas.openxmlformats.org/officeDocument/2006/relationships" r:id="rId1" tooltip="Go to Start"/>
          <a:extLst>
            <a:ext uri="{FF2B5EF4-FFF2-40B4-BE49-F238E27FC236}">
              <a16:creationId xmlns:a16="http://schemas.microsoft.com/office/drawing/2014/main" id="{00000000-0008-0000-0900-000002000000}"/>
            </a:ext>
          </a:extLst>
        </xdr:cNvPr>
        <xdr:cNvSpPr txBox="1"/>
      </xdr:nvSpPr>
      <xdr:spPr>
        <a:xfrm>
          <a:off x="11576890" y="376410"/>
          <a:ext cx="1646800" cy="440593"/>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0</xdr:colOff>
      <xdr:row>45</xdr:row>
      <xdr:rowOff>0</xdr:rowOff>
    </xdr:from>
    <xdr:to>
      <xdr:col>5</xdr:col>
      <xdr:colOff>304800</xdr:colOff>
      <xdr:row>45</xdr:row>
      <xdr:rowOff>371475</xdr:rowOff>
    </xdr:to>
    <xdr:sp macro="" textlink="">
      <xdr:nvSpPr>
        <xdr:cNvPr id="2" name="AutoShape 6" descr="Résultat de recherche d'images pour &quot;picture save&quot;">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10982325" y="485775"/>
          <a:ext cx="3048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1895475</xdr:colOff>
      <xdr:row>63</xdr:row>
      <xdr:rowOff>62915</xdr:rowOff>
    </xdr:from>
    <xdr:to>
      <xdr:col>22</xdr:col>
      <xdr:colOff>38100</xdr:colOff>
      <xdr:row>89</xdr:row>
      <xdr:rowOff>102320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6542808" y="10159415"/>
          <a:ext cx="9106959" cy="3891737"/>
        </a:xfrm>
        <a:prstGeom prst="rect">
          <a:avLst/>
        </a:prstGeom>
      </xdr:spPr>
    </xdr:pic>
    <xdr:clientData/>
  </xdr:twoCellAnchor>
  <xdr:twoCellAnchor>
    <xdr:from>
      <xdr:col>6</xdr:col>
      <xdr:colOff>295017</xdr:colOff>
      <xdr:row>88</xdr:row>
      <xdr:rowOff>136564</xdr:rowOff>
    </xdr:from>
    <xdr:to>
      <xdr:col>14</xdr:col>
      <xdr:colOff>1832920</xdr:colOff>
      <xdr:row>115</xdr:row>
      <xdr:rowOff>41572</xdr:rowOff>
    </xdr:to>
    <xdr:graphicFrame macro="">
      <xdr:nvGraphicFramePr>
        <xdr:cNvPr id="5" name="Chart 2">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76200</xdr:colOff>
      <xdr:row>71</xdr:row>
      <xdr:rowOff>127676</xdr:rowOff>
    </xdr:from>
    <xdr:to>
      <xdr:col>5</xdr:col>
      <xdr:colOff>368753</xdr:colOff>
      <xdr:row>99</xdr:row>
      <xdr:rowOff>22201</xdr:rowOff>
    </xdr:to>
    <xdr:graphicFrame macro="">
      <xdr:nvGraphicFramePr>
        <xdr:cNvPr id="8" name="Chart 110">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127907</xdr:colOff>
      <xdr:row>100</xdr:row>
      <xdr:rowOff>126314</xdr:rowOff>
    </xdr:from>
    <xdr:to>
      <xdr:col>5</xdr:col>
      <xdr:colOff>420460</xdr:colOff>
      <xdr:row>128</xdr:row>
      <xdr:rowOff>19480</xdr:rowOff>
    </xdr:to>
    <xdr:graphicFrame macro="">
      <xdr:nvGraphicFramePr>
        <xdr:cNvPr id="7" name="Chart 110">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298622</xdr:colOff>
      <xdr:row>120</xdr:row>
      <xdr:rowOff>74778</xdr:rowOff>
    </xdr:from>
    <xdr:to>
      <xdr:col>8</xdr:col>
      <xdr:colOff>890716</xdr:colOff>
      <xdr:row>128</xdr:row>
      <xdr:rowOff>82414</xdr:rowOff>
    </xdr:to>
    <xdr:pic>
      <xdr:nvPicPr>
        <xdr:cNvPr id="9" name="Picture 8">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68527" y="22069968"/>
          <a:ext cx="2436618" cy="1265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411892</xdr:colOff>
      <xdr:row>125</xdr:row>
      <xdr:rowOff>5066</xdr:rowOff>
    </xdr:from>
    <xdr:to>
      <xdr:col>10</xdr:col>
      <xdr:colOff>337705</xdr:colOff>
      <xdr:row>129</xdr:row>
      <xdr:rowOff>124793</xdr:rowOff>
    </xdr:to>
    <xdr:sp macro="" textlink="">
      <xdr:nvSpPr>
        <xdr:cNvPr id="10" name="TextBox 9">
          <a:hlinkClick xmlns:r="http://schemas.openxmlformats.org/officeDocument/2006/relationships" r:id="rId6" tooltip="Go to Cross View"/>
          <a:extLst>
            <a:ext uri="{FF2B5EF4-FFF2-40B4-BE49-F238E27FC236}">
              <a16:creationId xmlns:a16="http://schemas.microsoft.com/office/drawing/2014/main" id="{00000000-0008-0000-0A00-00000A000000}"/>
            </a:ext>
          </a:extLst>
        </xdr:cNvPr>
        <xdr:cNvSpPr txBox="1"/>
      </xdr:nvSpPr>
      <xdr:spPr>
        <a:xfrm>
          <a:off x="10626321" y="22786447"/>
          <a:ext cx="1740098" cy="748679"/>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100" b="1"/>
            <a:t>PSA</a:t>
          </a:r>
          <a:r>
            <a:rPr lang="en-US" sz="1100" b="1" baseline="0"/>
            <a:t> Category Results vs Sustainable Value</a:t>
          </a:r>
        </a:p>
        <a:p>
          <a:pPr algn="ctr"/>
          <a:r>
            <a:rPr lang="en-US" sz="1100" b="1" baseline="0"/>
            <a:t>Cross View</a:t>
          </a:r>
          <a:endParaRPr lang="en-US" sz="1100" b="1"/>
        </a:p>
      </xdr:txBody>
    </xdr:sp>
    <xdr:clientData/>
  </xdr:twoCellAnchor>
  <xdr:twoCellAnchor>
    <xdr:from>
      <xdr:col>8</xdr:col>
      <xdr:colOff>411892</xdr:colOff>
      <xdr:row>131</xdr:row>
      <xdr:rowOff>38557</xdr:rowOff>
    </xdr:from>
    <xdr:to>
      <xdr:col>10</xdr:col>
      <xdr:colOff>338559</xdr:colOff>
      <xdr:row>134</xdr:row>
      <xdr:rowOff>26334</xdr:rowOff>
    </xdr:to>
    <xdr:sp macro="" textlink="">
      <xdr:nvSpPr>
        <xdr:cNvPr id="11" name="TextBox 10">
          <a:hlinkClick xmlns:r="http://schemas.openxmlformats.org/officeDocument/2006/relationships" r:id="rId7" tooltip="Go to Start"/>
          <a:extLst>
            <a:ext uri="{FF2B5EF4-FFF2-40B4-BE49-F238E27FC236}">
              <a16:creationId xmlns:a16="http://schemas.microsoft.com/office/drawing/2014/main" id="{00000000-0008-0000-0A00-00000B000000}"/>
            </a:ext>
          </a:extLst>
        </xdr:cNvPr>
        <xdr:cNvSpPr txBox="1"/>
      </xdr:nvSpPr>
      <xdr:spPr>
        <a:xfrm>
          <a:off x="10626321" y="23763367"/>
          <a:ext cx="1740952" cy="459491"/>
        </a:xfrm>
        <a:prstGeom prst="rect">
          <a:avLst/>
        </a:prstGeom>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twoCellAnchor>
    <xdr:from>
      <xdr:col>0</xdr:col>
      <xdr:colOff>0</xdr:colOff>
      <xdr:row>0</xdr:row>
      <xdr:rowOff>6054</xdr:rowOff>
    </xdr:from>
    <xdr:to>
      <xdr:col>5</xdr:col>
      <xdr:colOff>362857</xdr:colOff>
      <xdr:row>28</xdr:row>
      <xdr:rowOff>6049</xdr:rowOff>
    </xdr:to>
    <xdr:grpSp>
      <xdr:nvGrpSpPr>
        <xdr:cNvPr id="60" name="Group 59">
          <a:extLst>
            <a:ext uri="{FF2B5EF4-FFF2-40B4-BE49-F238E27FC236}">
              <a16:creationId xmlns:a16="http://schemas.microsoft.com/office/drawing/2014/main" id="{00000000-0008-0000-0A00-00003C000000}"/>
            </a:ext>
          </a:extLst>
        </xdr:cNvPr>
        <xdr:cNvGrpSpPr/>
      </xdr:nvGrpSpPr>
      <xdr:grpSpPr>
        <a:xfrm>
          <a:off x="0" y="6054"/>
          <a:ext cx="7874000" cy="5878281"/>
          <a:chOff x="609599" y="9459492"/>
          <a:chExt cx="8251659" cy="5056608"/>
        </a:xfrm>
      </xdr:grpSpPr>
      <xdr:sp macro="" textlink="">
        <xdr:nvSpPr>
          <xdr:cNvPr id="61" name="Rounded Rectangle 60">
            <a:extLst>
              <a:ext uri="{FF2B5EF4-FFF2-40B4-BE49-F238E27FC236}">
                <a16:creationId xmlns:a16="http://schemas.microsoft.com/office/drawing/2014/main" id="{00000000-0008-0000-0A00-00003D000000}"/>
              </a:ext>
            </a:extLst>
          </xdr:cNvPr>
          <xdr:cNvSpPr/>
        </xdr:nvSpPr>
        <xdr:spPr bwMode="auto">
          <a:xfrm>
            <a:off x="609599" y="9459492"/>
            <a:ext cx="2681061" cy="365760"/>
          </a:xfrm>
          <a:prstGeom prst="roundRect">
            <a:avLst/>
          </a:prstGeom>
          <a:solidFill>
            <a:srgbClr val="1B1A5B"/>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US" sz="1800" b="1" i="0" baseline="0">
                <a:solidFill>
                  <a:schemeClr val="bg1"/>
                </a:solidFill>
                <a:latin typeface="Arial" panose="020B0604020202020204" pitchFamily="34" charset="0"/>
                <a:cs typeface="Arial" panose="020B0604020202020204" pitchFamily="34" charset="0"/>
              </a:rPr>
              <a:t>Typical Process</a:t>
            </a:r>
          </a:p>
        </xdr:txBody>
      </xdr:sp>
      <xdr:grpSp>
        <xdr:nvGrpSpPr>
          <xdr:cNvPr id="62" name="Group 61">
            <a:extLst>
              <a:ext uri="{FF2B5EF4-FFF2-40B4-BE49-F238E27FC236}">
                <a16:creationId xmlns:a16="http://schemas.microsoft.com/office/drawing/2014/main" id="{00000000-0008-0000-0A00-00003E000000}"/>
              </a:ext>
            </a:extLst>
          </xdr:cNvPr>
          <xdr:cNvGrpSpPr/>
        </xdr:nvGrpSpPr>
        <xdr:grpSpPr>
          <a:xfrm>
            <a:off x="609599" y="9852660"/>
            <a:ext cx="8251659" cy="4663440"/>
            <a:chOff x="323846" y="3669030"/>
            <a:chExt cx="8183884" cy="4663440"/>
          </a:xfrm>
        </xdr:grpSpPr>
        <xdr:sp macro="" textlink="">
          <xdr:nvSpPr>
            <xdr:cNvPr id="63" name="Rectangle 62">
              <a:extLst>
                <a:ext uri="{FF2B5EF4-FFF2-40B4-BE49-F238E27FC236}">
                  <a16:creationId xmlns:a16="http://schemas.microsoft.com/office/drawing/2014/main" id="{00000000-0008-0000-0A00-00003F000000}"/>
                </a:ext>
              </a:extLst>
            </xdr:cNvPr>
            <xdr:cNvSpPr/>
          </xdr:nvSpPr>
          <xdr:spPr bwMode="auto">
            <a:xfrm flipH="1">
              <a:off x="323846" y="3669030"/>
              <a:ext cx="8183884" cy="4663440"/>
            </a:xfrm>
            <a:prstGeom prst="rect">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indent="0" algn="ctr" defTabSz="914400" eaLnBrk="1" fontAlgn="auto" latinLnBrk="0" hangingPunct="1">
                <a:lnSpc>
                  <a:spcPct val="100000"/>
                </a:lnSpc>
                <a:spcBef>
                  <a:spcPts val="0"/>
                </a:spcBef>
                <a:spcAft>
                  <a:spcPts val="0"/>
                </a:spcAft>
                <a:buClrTx/>
                <a:buSzTx/>
                <a:buFontTx/>
                <a:buNone/>
                <a:tabLst/>
                <a:defRPr/>
              </a:pPr>
              <a:r>
                <a:rPr lang="en-US" sz="1400"/>
                <a:t>     </a:t>
              </a:r>
              <a:r>
                <a:rPr lang="en-US" sz="1100" b="1">
                  <a:effectLst/>
                  <a:latin typeface="+mn-lt"/>
                  <a:ea typeface="+mn-ea"/>
                  <a:cs typeface="+mn-cs"/>
                </a:rPr>
                <a:t>Companies generally apply slightly different approaches to evaluate signals in this Category 6, although the overall reasoning is often consistent. Best-practice approaches include:</a:t>
              </a:r>
              <a:endParaRPr lang="en-US" sz="1400" b="1">
                <a:effectLst/>
              </a:endParaRPr>
            </a:p>
            <a:p>
              <a:pPr algn="ctr"/>
              <a:endParaRPr lang="en-US" sz="1400"/>
            </a:p>
          </xdr:txBody>
        </xdr:sp>
        <xdr:grpSp>
          <xdr:nvGrpSpPr>
            <xdr:cNvPr id="64" name="Group 63">
              <a:extLst>
                <a:ext uri="{FF2B5EF4-FFF2-40B4-BE49-F238E27FC236}">
                  <a16:creationId xmlns:a16="http://schemas.microsoft.com/office/drawing/2014/main" id="{00000000-0008-0000-0A00-000040000000}"/>
                </a:ext>
              </a:extLst>
            </xdr:cNvPr>
            <xdr:cNvGrpSpPr/>
          </xdr:nvGrpSpPr>
          <xdr:grpSpPr>
            <a:xfrm>
              <a:off x="731520" y="4682490"/>
              <a:ext cx="7223760" cy="1375410"/>
              <a:chOff x="346710" y="4827270"/>
              <a:chExt cx="9117330" cy="1375410"/>
            </a:xfrm>
          </xdr:grpSpPr>
          <xdr:sp macro="" textlink="">
            <xdr:nvSpPr>
              <xdr:cNvPr id="70" name="Rectangle 69">
                <a:extLst>
                  <a:ext uri="{FF2B5EF4-FFF2-40B4-BE49-F238E27FC236}">
                    <a16:creationId xmlns:a16="http://schemas.microsoft.com/office/drawing/2014/main" id="{00000000-0008-0000-0A00-000046000000}"/>
                  </a:ext>
                </a:extLst>
              </xdr:cNvPr>
              <xdr:cNvSpPr/>
            </xdr:nvSpPr>
            <xdr:spPr bwMode="auto">
              <a:xfrm>
                <a:off x="346710" y="4827270"/>
                <a:ext cx="9075420" cy="365760"/>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en-US" sz="1100"/>
                  <a:t>Comment:</a:t>
                </a:r>
                <a:r>
                  <a:rPr lang="en-US" sz="1100" baseline="0"/>
                  <a:t> </a:t>
                </a:r>
                <a:r>
                  <a:rPr lang="en-US" sz="1100"/>
                  <a:t>Each company could refer to its own framework and indicators they use in its Life Cycle Assessment of its products in their manufacturing phase.</a:t>
                </a:r>
              </a:p>
              <a:p>
                <a:pPr algn="l"/>
                <a:r>
                  <a:rPr lang="en-US" sz="1100"/>
                  <a:t>The scope should however be from Cradle to Gate </a:t>
                </a:r>
              </a:p>
            </xdr:txBody>
          </xdr:sp>
          <xdr:sp macro="" textlink="">
            <xdr:nvSpPr>
              <xdr:cNvPr id="71" name="Rectangle 70">
                <a:extLst>
                  <a:ext uri="{FF2B5EF4-FFF2-40B4-BE49-F238E27FC236}">
                    <a16:creationId xmlns:a16="http://schemas.microsoft.com/office/drawing/2014/main" id="{00000000-0008-0000-0A00-000047000000}"/>
                  </a:ext>
                </a:extLst>
              </xdr:cNvPr>
              <xdr:cNvSpPr/>
            </xdr:nvSpPr>
            <xdr:spPr bwMode="auto">
              <a:xfrm>
                <a:off x="373380" y="5821680"/>
                <a:ext cx="9090660" cy="381000"/>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r>
                  <a:rPr lang="en-US" sz="1100"/>
                  <a:t>Comment: Each company could refer to its own metrics on the shadow costs for the monetization exercise. However it is recommended to benchmark </a:t>
                </a:r>
              </a:p>
            </xdr:txBody>
          </xdr:sp>
        </xdr:grpSp>
        <xdr:sp macro="" textlink="">
          <xdr:nvSpPr>
            <xdr:cNvPr id="65" name="Rectangle 64">
              <a:extLst>
                <a:ext uri="{FF2B5EF4-FFF2-40B4-BE49-F238E27FC236}">
                  <a16:creationId xmlns:a16="http://schemas.microsoft.com/office/drawing/2014/main" id="{00000000-0008-0000-0A00-000041000000}"/>
                </a:ext>
              </a:extLst>
            </xdr:cNvPr>
            <xdr:cNvSpPr/>
          </xdr:nvSpPr>
          <xdr:spPr bwMode="auto">
            <a:xfrm>
              <a:off x="502920" y="4183380"/>
              <a:ext cx="7863840" cy="365760"/>
            </a:xfrm>
            <a:prstGeom prst="rect">
              <a:avLst/>
            </a:prstGeom>
            <a:ln>
              <a:headEnd type="none" w="med" len="med"/>
              <a:tailEnd type="none" w="med" len="med"/>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lIns="18288" tIns="0" rIns="0" bIns="0" rtlCol="0" anchor="ctr" upright="1"/>
            <a:lstStyle/>
            <a:p>
              <a:pPr algn="l"/>
              <a:r>
                <a:rPr lang="en-US" sz="1100"/>
                <a:t>     1.  Calculate environmental footprint (LCA from cradle to exit gate of the factory) for one unit of product (typically by weight)</a:t>
              </a:r>
            </a:p>
          </xdr:txBody>
        </xdr:sp>
        <xdr:sp macro="" textlink="">
          <xdr:nvSpPr>
            <xdr:cNvPr id="66" name="Rectangle 65">
              <a:extLst>
                <a:ext uri="{FF2B5EF4-FFF2-40B4-BE49-F238E27FC236}">
                  <a16:creationId xmlns:a16="http://schemas.microsoft.com/office/drawing/2014/main" id="{00000000-0008-0000-0A00-000042000000}"/>
                </a:ext>
              </a:extLst>
            </xdr:cNvPr>
            <xdr:cNvSpPr/>
          </xdr:nvSpPr>
          <xdr:spPr bwMode="auto">
            <a:xfrm>
              <a:off x="502920" y="5200650"/>
              <a:ext cx="7863840" cy="365760"/>
            </a:xfrm>
            <a:prstGeom prst="rect">
              <a:avLst/>
            </a:prstGeom>
            <a:ln>
              <a:headEnd type="none" w="med" len="med"/>
              <a:tailEnd type="none" w="med" len="med"/>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lIns="18288" tIns="0" rIns="0" bIns="0" rtlCol="0" anchor="ctr" upright="1"/>
            <a:lstStyle/>
            <a:p>
              <a:pPr algn="l"/>
              <a:r>
                <a:rPr lang="en-US" sz="1100"/>
                <a:t>     2.  Weight the different environmental impacts (for example, but not necessarily, through the monetization of environmental</a:t>
              </a:r>
            </a:p>
            <a:p>
              <a:pPr algn="l"/>
              <a:r>
                <a:rPr lang="en-US" sz="1100"/>
                <a:t>           impacts</a:t>
              </a:r>
            </a:p>
          </xdr:txBody>
        </xdr:sp>
        <xdr:sp macro="" textlink="">
          <xdr:nvSpPr>
            <xdr:cNvPr id="67" name="Rectangle 66">
              <a:extLst>
                <a:ext uri="{FF2B5EF4-FFF2-40B4-BE49-F238E27FC236}">
                  <a16:creationId xmlns:a16="http://schemas.microsoft.com/office/drawing/2014/main" id="{00000000-0008-0000-0A00-000043000000}"/>
                </a:ext>
              </a:extLst>
            </xdr:cNvPr>
            <xdr:cNvSpPr/>
          </xdr:nvSpPr>
          <xdr:spPr bwMode="auto">
            <a:xfrm>
              <a:off x="502920" y="6206490"/>
              <a:ext cx="7863840" cy="765810"/>
            </a:xfrm>
            <a:prstGeom prst="rect">
              <a:avLst/>
            </a:prstGeom>
            <a:ln>
              <a:headEnd type="none" w="med" len="med"/>
              <a:tailEnd type="none" w="med" len="med"/>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lIns="18288" tIns="0" rIns="0" bIns="0" rtlCol="0" anchor="ctr" upright="1"/>
            <a:lstStyle/>
            <a:p>
              <a:pPr algn="l"/>
              <a:r>
                <a:rPr lang="en-US" sz="1100"/>
                <a:t>     3. Compare value derived from environmental and societal impacts by the PARC’s cradle-to-gate operations with PARC revenues.</a:t>
              </a:r>
            </a:p>
            <a:p>
              <a:pPr algn="l"/>
              <a:r>
                <a:rPr lang="en-US" sz="1100"/>
                <a:t>         Companies typically either:</a:t>
              </a:r>
            </a:p>
            <a:p>
              <a:pPr algn="l"/>
              <a:r>
                <a:rPr lang="en-US" sz="1100"/>
                <a:t>         -    Subtract environmental damage created from economic revenues</a:t>
              </a:r>
            </a:p>
            <a:p>
              <a:pPr algn="l"/>
              <a:r>
                <a:rPr lang="en-US" sz="1100"/>
                <a:t>         -    Divide economic revenues by monetized environmental damage created </a:t>
              </a:r>
            </a:p>
          </xdr:txBody>
        </xdr:sp>
        <xdr:sp macro="" textlink="">
          <xdr:nvSpPr>
            <xdr:cNvPr id="68" name="Rectangle 67">
              <a:extLst>
                <a:ext uri="{FF2B5EF4-FFF2-40B4-BE49-F238E27FC236}">
                  <a16:creationId xmlns:a16="http://schemas.microsoft.com/office/drawing/2014/main" id="{00000000-0008-0000-0A00-000044000000}"/>
                </a:ext>
              </a:extLst>
            </xdr:cNvPr>
            <xdr:cNvSpPr/>
          </xdr:nvSpPr>
          <xdr:spPr bwMode="auto">
            <a:xfrm>
              <a:off x="499110" y="7117080"/>
              <a:ext cx="7863840" cy="365760"/>
            </a:xfrm>
            <a:prstGeom prst="rect">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100"/>
                <a:t>     Sources for shadow costs - What literature is available?   Yet to be completed with a list of available sources</a:t>
              </a:r>
            </a:p>
          </xdr:txBody>
        </xdr:sp>
        <xdr:sp macro="" textlink="">
          <xdr:nvSpPr>
            <xdr:cNvPr id="69" name="Rectangle 68">
              <a:extLst>
                <a:ext uri="{FF2B5EF4-FFF2-40B4-BE49-F238E27FC236}">
                  <a16:creationId xmlns:a16="http://schemas.microsoft.com/office/drawing/2014/main" id="{00000000-0008-0000-0A00-000045000000}"/>
                </a:ext>
              </a:extLst>
            </xdr:cNvPr>
            <xdr:cNvSpPr/>
          </xdr:nvSpPr>
          <xdr:spPr bwMode="auto">
            <a:xfrm>
              <a:off x="499110" y="7631430"/>
              <a:ext cx="7863840" cy="52578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lang="en-US" sz="1400"/>
                <a:t> The guidance in this section aims to provide flexibility to companies in the way that economic value creation is compared to the environmental impacts</a:t>
              </a:r>
            </a:p>
          </xdr:txBody>
        </xdr:sp>
      </xdr:grpSp>
    </xdr:grpSp>
    <xdr:clientData/>
  </xdr:twoCellAnchor>
</xdr:wsDr>
</file>

<file path=xl/drawings/drawing14.xml><?xml version="1.0" encoding="utf-8"?>
<c:userShapes xmlns:c="http://schemas.openxmlformats.org/drawingml/2006/chart">
  <cdr:relSizeAnchor xmlns:cdr="http://schemas.openxmlformats.org/drawingml/2006/chartDrawing">
    <cdr:from>
      <cdr:x>0.12697</cdr:x>
      <cdr:y>0.68215</cdr:y>
    </cdr:from>
    <cdr:to>
      <cdr:x>0.39345</cdr:x>
      <cdr:y>1</cdr:y>
    </cdr:to>
    <cdr:sp macro="" textlink="">
      <cdr:nvSpPr>
        <cdr:cNvPr id="2" name="TextBox 1"/>
        <cdr:cNvSpPr txBox="1"/>
      </cdr:nvSpPr>
      <cdr:spPr>
        <a:xfrm xmlns:a="http://schemas.openxmlformats.org/drawingml/2006/main">
          <a:off x="626873" y="1962473"/>
          <a:ext cx="1315742"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BE" sz="1100"/>
        </a:p>
      </cdr:txBody>
    </cdr:sp>
  </cdr:relSizeAnchor>
  <cdr:relSizeAnchor xmlns:cdr="http://schemas.openxmlformats.org/drawingml/2006/chartDrawing">
    <cdr:from>
      <cdr:x>0.01579</cdr:x>
      <cdr:y>0.89115</cdr:y>
    </cdr:from>
    <cdr:to>
      <cdr:x>0.20099</cdr:x>
      <cdr:y>0.96633</cdr:y>
    </cdr:to>
    <cdr:sp macro="" textlink="">
      <cdr:nvSpPr>
        <cdr:cNvPr id="3" name="TextBox 2"/>
        <cdr:cNvSpPr txBox="1"/>
      </cdr:nvSpPr>
      <cdr:spPr>
        <a:xfrm xmlns:a="http://schemas.openxmlformats.org/drawingml/2006/main">
          <a:off x="84206" y="2563713"/>
          <a:ext cx="987647" cy="216295"/>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ctr"/>
        <a:lstStyle xmlns:a="http://schemas.openxmlformats.org/drawingml/2006/main"/>
        <a:p xmlns:a="http://schemas.openxmlformats.org/drawingml/2006/main">
          <a:pPr algn="ctr"/>
          <a:r>
            <a:rPr lang="fr-BE" sz="1100"/>
            <a:t>C--</a:t>
          </a:r>
        </a:p>
      </cdr:txBody>
    </cdr:sp>
  </cdr:relSizeAnchor>
  <cdr:relSizeAnchor xmlns:cdr="http://schemas.openxmlformats.org/drawingml/2006/chartDrawing">
    <cdr:from>
      <cdr:x>0.20759</cdr:x>
      <cdr:y>0.89115</cdr:y>
    </cdr:from>
    <cdr:to>
      <cdr:x>0.39279</cdr:x>
      <cdr:y>0.96633</cdr:y>
    </cdr:to>
    <cdr:sp macro="" textlink="">
      <cdr:nvSpPr>
        <cdr:cNvPr id="4" name="TextBox 1"/>
        <cdr:cNvSpPr txBox="1"/>
      </cdr:nvSpPr>
      <cdr:spPr>
        <a:xfrm xmlns:a="http://schemas.openxmlformats.org/drawingml/2006/main">
          <a:off x="1107057" y="2563712"/>
          <a:ext cx="987648" cy="216296"/>
        </a:xfrm>
        <a:prstGeom xmlns:a="http://schemas.openxmlformats.org/drawingml/2006/main" prst="rect">
          <a:avLst/>
        </a:prstGeom>
        <a:solidFill xmlns:a="http://schemas.openxmlformats.org/drawingml/2006/main">
          <a:srgbClr val="FFC00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dr:relSizeAnchor xmlns:cdr="http://schemas.openxmlformats.org/drawingml/2006/chartDrawing">
    <cdr:from>
      <cdr:x>0.39939</cdr:x>
      <cdr:y>0.89115</cdr:y>
    </cdr:from>
    <cdr:to>
      <cdr:x>0.58459</cdr:x>
      <cdr:y>0.96633</cdr:y>
    </cdr:to>
    <cdr:sp macro="" textlink="">
      <cdr:nvSpPr>
        <cdr:cNvPr id="6" name="TextBox 1"/>
        <cdr:cNvSpPr txBox="1"/>
      </cdr:nvSpPr>
      <cdr:spPr>
        <a:xfrm xmlns:a="http://schemas.openxmlformats.org/drawingml/2006/main">
          <a:off x="2129909" y="2563712"/>
          <a:ext cx="987647" cy="216296"/>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B</a:t>
          </a:r>
        </a:p>
      </cdr:txBody>
    </cdr:sp>
  </cdr:relSizeAnchor>
  <cdr:relSizeAnchor xmlns:cdr="http://schemas.openxmlformats.org/drawingml/2006/chartDrawing">
    <cdr:from>
      <cdr:x>0.59119</cdr:x>
      <cdr:y>0.89115</cdr:y>
    </cdr:from>
    <cdr:to>
      <cdr:x>0.77639</cdr:x>
      <cdr:y>0.96633</cdr:y>
    </cdr:to>
    <cdr:sp macro="" textlink="">
      <cdr:nvSpPr>
        <cdr:cNvPr id="7" name="TextBox 1"/>
        <cdr:cNvSpPr txBox="1"/>
      </cdr:nvSpPr>
      <cdr:spPr>
        <a:xfrm xmlns:a="http://schemas.openxmlformats.org/drawingml/2006/main">
          <a:off x="3152760" y="2563712"/>
          <a:ext cx="987647" cy="216296"/>
        </a:xfrm>
        <a:prstGeom xmlns:a="http://schemas.openxmlformats.org/drawingml/2006/main" prst="rect">
          <a:avLst/>
        </a:prstGeom>
        <a:solidFill xmlns:a="http://schemas.openxmlformats.org/drawingml/2006/main">
          <a:srgbClr val="92D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0.783</cdr:x>
      <cdr:y>0.89115</cdr:y>
    </cdr:from>
    <cdr:to>
      <cdr:x>0.96819</cdr:x>
      <cdr:y>0.96633</cdr:y>
    </cdr:to>
    <cdr:sp macro="" textlink="">
      <cdr:nvSpPr>
        <cdr:cNvPr id="9" name="TextBox 1"/>
        <cdr:cNvSpPr txBox="1"/>
      </cdr:nvSpPr>
      <cdr:spPr>
        <a:xfrm xmlns:a="http://schemas.openxmlformats.org/drawingml/2006/main">
          <a:off x="4175610" y="2563712"/>
          <a:ext cx="987647" cy="216296"/>
        </a:xfrm>
        <a:prstGeom xmlns:a="http://schemas.openxmlformats.org/drawingml/2006/main" prst="rect">
          <a:avLst/>
        </a:prstGeom>
        <a:solidFill xmlns:a="http://schemas.openxmlformats.org/drawingml/2006/main">
          <a:srgbClr val="00B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441960</xdr:colOff>
      <xdr:row>11</xdr:row>
      <xdr:rowOff>53338</xdr:rowOff>
    </xdr:from>
    <xdr:to>
      <xdr:col>11</xdr:col>
      <xdr:colOff>560070</xdr:colOff>
      <xdr:row>38</xdr:row>
      <xdr:rowOff>24765</xdr:rowOff>
    </xdr:to>
    <xdr:graphicFrame macro="">
      <xdr:nvGraphicFramePr>
        <xdr:cNvPr id="2" name="Chart 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22</xdr:row>
      <xdr:rowOff>0</xdr:rowOff>
    </xdr:from>
    <xdr:to>
      <xdr:col>14</xdr:col>
      <xdr:colOff>395806</xdr:colOff>
      <xdr:row>24</xdr:row>
      <xdr:rowOff>129492</xdr:rowOff>
    </xdr:to>
    <xdr:sp macro="" textlink="">
      <xdr:nvSpPr>
        <xdr:cNvPr id="3" name="TextBox 2">
          <a:hlinkClick xmlns:r="http://schemas.openxmlformats.org/officeDocument/2006/relationships" r:id="rId2" tooltip="Go to Cat 6 LCA"/>
          <a:extLst>
            <a:ext uri="{FF2B5EF4-FFF2-40B4-BE49-F238E27FC236}">
              <a16:creationId xmlns:a16="http://schemas.microsoft.com/office/drawing/2014/main" id="{00000000-0008-0000-0B00-000003000000}"/>
            </a:ext>
          </a:extLst>
        </xdr:cNvPr>
        <xdr:cNvSpPr txBox="1"/>
      </xdr:nvSpPr>
      <xdr:spPr>
        <a:xfrm>
          <a:off x="10860911" y="4215114"/>
          <a:ext cx="1649730" cy="438150"/>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a:t>
          </a:r>
          <a:r>
            <a:rPr lang="en-US" sz="1100" b="1" baseline="0"/>
            <a:t> Cat 6 - LCA</a:t>
          </a:r>
          <a:endParaRPr lang="en-US" sz="1100" b="1"/>
        </a:p>
      </xdr:txBody>
    </xdr:sp>
    <xdr:clientData/>
  </xdr:twoCellAnchor>
  <xdr:twoCellAnchor>
    <xdr:from>
      <xdr:col>12</xdr:col>
      <xdr:colOff>0</xdr:colOff>
      <xdr:row>17</xdr:row>
      <xdr:rowOff>125391</xdr:rowOff>
    </xdr:from>
    <xdr:to>
      <xdr:col>14</xdr:col>
      <xdr:colOff>392876</xdr:colOff>
      <xdr:row>20</xdr:row>
      <xdr:rowOff>102996</xdr:rowOff>
    </xdr:to>
    <xdr:sp macro="" textlink="">
      <xdr:nvSpPr>
        <xdr:cNvPr id="4" name="TextBox 3">
          <a:hlinkClick xmlns:r="http://schemas.openxmlformats.org/officeDocument/2006/relationships" r:id="rId3" tooltip="Go to PSA Assessment"/>
          <a:extLst>
            <a:ext uri="{FF2B5EF4-FFF2-40B4-BE49-F238E27FC236}">
              <a16:creationId xmlns:a16="http://schemas.microsoft.com/office/drawing/2014/main" id="{00000000-0008-0000-0B00-000004000000}"/>
            </a:ext>
          </a:extLst>
        </xdr:cNvPr>
        <xdr:cNvSpPr txBox="1"/>
      </xdr:nvSpPr>
      <xdr:spPr>
        <a:xfrm>
          <a:off x="10860911" y="3568859"/>
          <a:ext cx="1646800" cy="440593"/>
        </a:xfrm>
        <a:prstGeom prst="rect">
          <a:avLst/>
        </a:prstGeom>
        <a:solidFill>
          <a:srgbClr val="1B1A5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Go</a:t>
          </a:r>
          <a:r>
            <a:rPr lang="en-US" sz="1100" b="1" baseline="0"/>
            <a:t> to PSA Assessment</a:t>
          </a:r>
          <a:endParaRPr lang="en-US" sz="1100" b="1"/>
        </a:p>
      </xdr:txBody>
    </xdr:sp>
    <xdr:clientData/>
  </xdr:twoCellAnchor>
</xdr:wsDr>
</file>

<file path=xl/drawings/drawing16.xml><?xml version="1.0" encoding="utf-8"?>
<c:userShapes xmlns:c="http://schemas.openxmlformats.org/drawingml/2006/chart">
  <cdr:relSizeAnchor xmlns:cdr="http://schemas.openxmlformats.org/drawingml/2006/chartDrawing">
    <cdr:from>
      <cdr:x>0.12697</cdr:x>
      <cdr:y>0.68215</cdr:y>
    </cdr:from>
    <cdr:to>
      <cdr:x>0.39345</cdr:x>
      <cdr:y>1</cdr:y>
    </cdr:to>
    <cdr:sp macro="" textlink="">
      <cdr:nvSpPr>
        <cdr:cNvPr id="2" name="TextBox 1"/>
        <cdr:cNvSpPr txBox="1"/>
      </cdr:nvSpPr>
      <cdr:spPr>
        <a:xfrm xmlns:a="http://schemas.openxmlformats.org/drawingml/2006/main">
          <a:off x="626873" y="1962473"/>
          <a:ext cx="1315742"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BE" sz="1100"/>
        </a:p>
      </cdr:txBody>
    </cdr:sp>
  </cdr:relSizeAnchor>
  <cdr:relSizeAnchor xmlns:cdr="http://schemas.openxmlformats.org/drawingml/2006/chartDrawing">
    <cdr:from>
      <cdr:x>0.09037</cdr:x>
      <cdr:y>0.85621</cdr:y>
    </cdr:from>
    <cdr:to>
      <cdr:x>0.26401</cdr:x>
      <cdr:y>0.93139</cdr:y>
    </cdr:to>
    <cdr:sp macro="" textlink="">
      <cdr:nvSpPr>
        <cdr:cNvPr id="3" name="TextBox 2"/>
        <cdr:cNvSpPr txBox="1"/>
      </cdr:nvSpPr>
      <cdr:spPr>
        <a:xfrm xmlns:a="http://schemas.openxmlformats.org/drawingml/2006/main">
          <a:off x="723900" y="3718846"/>
          <a:ext cx="1390960" cy="326536"/>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ctr"/>
        <a:lstStyle xmlns:a="http://schemas.openxmlformats.org/drawingml/2006/main"/>
        <a:p xmlns:a="http://schemas.openxmlformats.org/drawingml/2006/main">
          <a:pPr algn="ctr"/>
          <a:r>
            <a:rPr lang="fr-BE" sz="1100"/>
            <a:t>C--</a:t>
          </a:r>
        </a:p>
      </cdr:txBody>
    </cdr:sp>
  </cdr:relSizeAnchor>
  <cdr:relSizeAnchor xmlns:cdr="http://schemas.openxmlformats.org/drawingml/2006/chartDrawing">
    <cdr:from>
      <cdr:x>0.27111</cdr:x>
      <cdr:y>0.85387</cdr:y>
    </cdr:from>
    <cdr:to>
      <cdr:x>0.43679</cdr:x>
      <cdr:y>0.92905</cdr:y>
    </cdr:to>
    <cdr:sp macro="" textlink="">
      <cdr:nvSpPr>
        <cdr:cNvPr id="4" name="TextBox 1"/>
        <cdr:cNvSpPr txBox="1"/>
      </cdr:nvSpPr>
      <cdr:spPr>
        <a:xfrm xmlns:a="http://schemas.openxmlformats.org/drawingml/2006/main">
          <a:off x="2171700" y="3708698"/>
          <a:ext cx="1327179" cy="326536"/>
        </a:xfrm>
        <a:prstGeom xmlns:a="http://schemas.openxmlformats.org/drawingml/2006/main" prst="rect">
          <a:avLst/>
        </a:prstGeom>
        <a:solidFill xmlns:a="http://schemas.openxmlformats.org/drawingml/2006/main">
          <a:srgbClr val="FFC00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dr:relSizeAnchor xmlns:cdr="http://schemas.openxmlformats.org/drawingml/2006/chartDrawing">
    <cdr:from>
      <cdr:x>0.44352</cdr:x>
      <cdr:y>0.85153</cdr:y>
    </cdr:from>
    <cdr:to>
      <cdr:x>0.60956</cdr:x>
      <cdr:y>0.92671</cdr:y>
    </cdr:to>
    <cdr:sp macro="" textlink="">
      <cdr:nvSpPr>
        <cdr:cNvPr id="6" name="TextBox 1"/>
        <cdr:cNvSpPr txBox="1"/>
      </cdr:nvSpPr>
      <cdr:spPr>
        <a:xfrm xmlns:a="http://schemas.openxmlformats.org/drawingml/2006/main">
          <a:off x="3552825" y="3698549"/>
          <a:ext cx="1330073" cy="326537"/>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B</a:t>
          </a:r>
        </a:p>
      </cdr:txBody>
    </cdr:sp>
  </cdr:relSizeAnchor>
  <cdr:relSizeAnchor xmlns:cdr="http://schemas.openxmlformats.org/drawingml/2006/chartDrawing">
    <cdr:from>
      <cdr:x>0.61831</cdr:x>
      <cdr:y>0.85387</cdr:y>
    </cdr:from>
    <cdr:to>
      <cdr:x>0.79066</cdr:x>
      <cdr:y>0.92905</cdr:y>
    </cdr:to>
    <cdr:sp macro="" textlink="">
      <cdr:nvSpPr>
        <cdr:cNvPr id="7" name="TextBox 1"/>
        <cdr:cNvSpPr txBox="1"/>
      </cdr:nvSpPr>
      <cdr:spPr>
        <a:xfrm xmlns:a="http://schemas.openxmlformats.org/drawingml/2006/main">
          <a:off x="4953000" y="3708698"/>
          <a:ext cx="1380592" cy="326536"/>
        </a:xfrm>
        <a:prstGeom xmlns:a="http://schemas.openxmlformats.org/drawingml/2006/main" prst="rect">
          <a:avLst/>
        </a:prstGeom>
        <a:solidFill xmlns:a="http://schemas.openxmlformats.org/drawingml/2006/main">
          <a:srgbClr val="92D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0.79786</cdr:x>
      <cdr:y>0.85387</cdr:y>
    </cdr:from>
    <cdr:to>
      <cdr:x>0.96819</cdr:x>
      <cdr:y>0.92905</cdr:y>
    </cdr:to>
    <cdr:sp macro="" textlink="">
      <cdr:nvSpPr>
        <cdr:cNvPr id="9" name="TextBox 1"/>
        <cdr:cNvSpPr txBox="1"/>
      </cdr:nvSpPr>
      <cdr:spPr>
        <a:xfrm xmlns:a="http://schemas.openxmlformats.org/drawingml/2006/main">
          <a:off x="6391275" y="3708698"/>
          <a:ext cx="1364435" cy="326536"/>
        </a:xfrm>
        <a:prstGeom xmlns:a="http://schemas.openxmlformats.org/drawingml/2006/main" prst="rect">
          <a:avLst/>
        </a:prstGeom>
        <a:solidFill xmlns:a="http://schemas.openxmlformats.org/drawingml/2006/main">
          <a:srgbClr val="00B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0.04756</cdr:x>
      <cdr:y>0.13318</cdr:y>
    </cdr:from>
    <cdr:to>
      <cdr:x>0.08442</cdr:x>
      <cdr:y>0.26535</cdr:y>
    </cdr:to>
    <cdr:sp macro="" textlink="">
      <cdr:nvSpPr>
        <cdr:cNvPr id="5" name="TextBox 4"/>
        <cdr:cNvSpPr txBox="1"/>
      </cdr:nvSpPr>
      <cdr:spPr>
        <a:xfrm xmlns:a="http://schemas.openxmlformats.org/drawingml/2006/main" rot="16200000">
          <a:off x="241599" y="717849"/>
          <a:ext cx="574081" cy="295275"/>
        </a:xfrm>
        <a:prstGeom xmlns:a="http://schemas.openxmlformats.org/drawingml/2006/main" prst="rect">
          <a:avLst/>
        </a:prstGeom>
        <a:solidFill xmlns:a="http://schemas.openxmlformats.org/drawingml/2006/main">
          <a:srgbClr val="00B050"/>
        </a:solidFill>
      </cdr:spPr>
      <cdr:txBody>
        <a:bodyPr xmlns:a="http://schemas.openxmlformats.org/drawingml/2006/main" vertOverflow="clip" wrap="none" rtlCol="0" anchor="ctr"/>
        <a:lstStyle xmlns:a="http://schemas.openxmlformats.org/drawingml/2006/main"/>
        <a:p xmlns:a="http://schemas.openxmlformats.org/drawingml/2006/main">
          <a:pPr algn="ctr"/>
          <a:r>
            <a:rPr lang="fr-BE" sz="1100"/>
            <a:t>A++</a:t>
          </a:r>
        </a:p>
      </cdr:txBody>
    </cdr:sp>
  </cdr:relSizeAnchor>
  <cdr:relSizeAnchor xmlns:cdr="http://schemas.openxmlformats.org/drawingml/2006/chartDrawing">
    <cdr:from>
      <cdr:x>0.04677</cdr:x>
      <cdr:y>0.28349</cdr:y>
    </cdr:from>
    <cdr:to>
      <cdr:x>0.08363</cdr:x>
      <cdr:y>0.4079</cdr:y>
    </cdr:to>
    <cdr:sp macro="" textlink="">
      <cdr:nvSpPr>
        <cdr:cNvPr id="11" name="TextBox 1"/>
        <cdr:cNvSpPr txBox="1"/>
      </cdr:nvSpPr>
      <cdr:spPr>
        <a:xfrm xmlns:a="http://schemas.openxmlformats.org/drawingml/2006/main" rot="16200000">
          <a:off x="252116" y="1353842"/>
          <a:ext cx="540345" cy="295275"/>
        </a:xfrm>
        <a:prstGeom xmlns:a="http://schemas.openxmlformats.org/drawingml/2006/main" prst="rect">
          <a:avLst/>
        </a:prstGeom>
        <a:solidFill xmlns:a="http://schemas.openxmlformats.org/drawingml/2006/main">
          <a:srgbClr val="92D05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A+</a:t>
          </a:r>
        </a:p>
      </cdr:txBody>
    </cdr:sp>
  </cdr:relSizeAnchor>
  <cdr:relSizeAnchor xmlns:cdr="http://schemas.openxmlformats.org/drawingml/2006/chartDrawing">
    <cdr:from>
      <cdr:x>0.04558</cdr:x>
      <cdr:y>0.41667</cdr:y>
    </cdr:from>
    <cdr:to>
      <cdr:x>0.08244</cdr:x>
      <cdr:y>0.54825</cdr:y>
    </cdr:to>
    <cdr:sp macro="" textlink="">
      <cdr:nvSpPr>
        <cdr:cNvPr id="12" name="TextBox 1"/>
        <cdr:cNvSpPr txBox="1"/>
      </cdr:nvSpPr>
      <cdr:spPr>
        <a:xfrm xmlns:a="http://schemas.openxmlformats.org/drawingml/2006/main" rot="16200000">
          <a:off x="227012" y="1947863"/>
          <a:ext cx="571499" cy="295275"/>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B</a:t>
          </a:r>
        </a:p>
      </cdr:txBody>
    </cdr:sp>
  </cdr:relSizeAnchor>
  <cdr:relSizeAnchor xmlns:cdr="http://schemas.openxmlformats.org/drawingml/2006/chartDrawing">
    <cdr:from>
      <cdr:x>0.04677</cdr:x>
      <cdr:y>0.55702</cdr:y>
    </cdr:from>
    <cdr:to>
      <cdr:x>0.08363</cdr:x>
      <cdr:y>0.69518</cdr:y>
    </cdr:to>
    <cdr:sp macro="" textlink="">
      <cdr:nvSpPr>
        <cdr:cNvPr id="13" name="TextBox 1"/>
        <cdr:cNvSpPr txBox="1"/>
      </cdr:nvSpPr>
      <cdr:spPr>
        <a:xfrm xmlns:a="http://schemas.openxmlformats.org/drawingml/2006/main" rot="16200000">
          <a:off x="222251" y="2571752"/>
          <a:ext cx="600075" cy="295275"/>
        </a:xfrm>
        <a:prstGeom xmlns:a="http://schemas.openxmlformats.org/drawingml/2006/main" prst="rect">
          <a:avLst/>
        </a:prstGeom>
        <a:solidFill xmlns:a="http://schemas.openxmlformats.org/drawingml/2006/main">
          <a:srgbClr val="FFC000"/>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dr:relSizeAnchor xmlns:cdr="http://schemas.openxmlformats.org/drawingml/2006/chartDrawing">
    <cdr:from>
      <cdr:x>0.04915</cdr:x>
      <cdr:y>0.70833</cdr:y>
    </cdr:from>
    <cdr:to>
      <cdr:x>0.08601</cdr:x>
      <cdr:y>0.83991</cdr:y>
    </cdr:to>
    <cdr:sp macro="" textlink="">
      <cdr:nvSpPr>
        <cdr:cNvPr id="14" name="TextBox 1"/>
        <cdr:cNvSpPr txBox="1"/>
      </cdr:nvSpPr>
      <cdr:spPr>
        <a:xfrm xmlns:a="http://schemas.openxmlformats.org/drawingml/2006/main" rot="16200000">
          <a:off x="255591" y="3214688"/>
          <a:ext cx="571499" cy="295275"/>
        </a:xfrm>
        <a:prstGeom xmlns:a="http://schemas.openxmlformats.org/drawingml/2006/main" prst="rect">
          <a:avLst/>
        </a:prstGeom>
        <a:solidFill xmlns:a="http://schemas.openxmlformats.org/drawingml/2006/main">
          <a:schemeClr val="accent2"/>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BE" sz="1100"/>
            <a:t>C--</a:t>
          </a:r>
        </a:p>
      </cdr:txBody>
    </cdr:sp>
  </cdr:relSizeAnchor>
</c:userShapes>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12</xdr:col>
      <xdr:colOff>428443</xdr:colOff>
      <xdr:row>4</xdr:row>
      <xdr:rowOff>51931</xdr:rowOff>
    </xdr:to>
    <xdr:sp macro="" textlink="">
      <xdr:nvSpPr>
        <xdr:cNvPr id="2" name="TextBox 1">
          <a:hlinkClick xmlns:r="http://schemas.openxmlformats.org/officeDocument/2006/relationships" r:id="rId1" tooltip="Go to Start"/>
          <a:extLst>
            <a:ext uri="{FF2B5EF4-FFF2-40B4-BE49-F238E27FC236}">
              <a16:creationId xmlns:a16="http://schemas.microsoft.com/office/drawing/2014/main" id="{00000000-0008-0000-0100-000002000000}"/>
            </a:ext>
          </a:extLst>
        </xdr:cNvPr>
        <xdr:cNvSpPr txBox="1"/>
      </xdr:nvSpPr>
      <xdr:spPr>
        <a:xfrm>
          <a:off x="13298466" y="349685"/>
          <a:ext cx="1649730" cy="438150"/>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1291693</xdr:colOff>
      <xdr:row>12</xdr:row>
      <xdr:rowOff>95250</xdr:rowOff>
    </xdr:from>
    <xdr:to>
      <xdr:col>6</xdr:col>
      <xdr:colOff>563844</xdr:colOff>
      <xdr:row>20</xdr:row>
      <xdr:rowOff>57150</xdr:rowOff>
    </xdr:to>
    <xdr:sp macro="" textlink="">
      <xdr:nvSpPr>
        <xdr:cNvPr id="130" name="Text Box 20">
          <a:hlinkClick xmlns:r="http://schemas.openxmlformats.org/officeDocument/2006/relationships" r:id="rId1" tooltip="Go to combined plot area"/>
          <a:extLst>
            <a:ext uri="{FF2B5EF4-FFF2-40B4-BE49-F238E27FC236}">
              <a16:creationId xmlns:a16="http://schemas.microsoft.com/office/drawing/2014/main" id="{00000000-0008-0000-0200-000082000000}"/>
            </a:ext>
          </a:extLst>
        </xdr:cNvPr>
        <xdr:cNvSpPr txBox="1">
          <a:spLocks noChangeArrowheads="1"/>
        </xdr:cNvSpPr>
      </xdr:nvSpPr>
      <xdr:spPr bwMode="auto">
        <a:xfrm>
          <a:off x="7471513" y="12523470"/>
          <a:ext cx="4712831" cy="1211580"/>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fr-BE" sz="1000" b="1" i="0" u="none" strike="noStrike" baseline="0">
              <a:solidFill>
                <a:srgbClr val="000000"/>
              </a:solidFill>
              <a:latin typeface="Arial"/>
              <a:cs typeface="Arial"/>
            </a:rPr>
            <a:t>PSA Combined Plot area</a:t>
          </a:r>
        </a:p>
        <a:p>
          <a:pPr algn="l" rtl="0">
            <a:defRPr sz="1000"/>
          </a:pPr>
          <a:endParaRPr lang="fr-BE" sz="1000" b="0" i="0" u="none" strike="noStrike" baseline="0">
            <a:solidFill>
              <a:srgbClr val="000000"/>
            </a:solidFill>
            <a:latin typeface="Arial"/>
            <a:cs typeface="Arial"/>
          </a:endParaRPr>
        </a:p>
      </xdr:txBody>
    </xdr:sp>
    <xdr:clientData/>
  </xdr:twoCellAnchor>
  <xdr:twoCellAnchor>
    <xdr:from>
      <xdr:col>3</xdr:col>
      <xdr:colOff>2905125</xdr:colOff>
      <xdr:row>14</xdr:row>
      <xdr:rowOff>19050</xdr:rowOff>
    </xdr:from>
    <xdr:to>
      <xdr:col>6</xdr:col>
      <xdr:colOff>619125</xdr:colOff>
      <xdr:row>19</xdr:row>
      <xdr:rowOff>114300</xdr:rowOff>
    </xdr:to>
    <xdr:grpSp>
      <xdr:nvGrpSpPr>
        <xdr:cNvPr id="131" name="Group 56">
          <a:extLst>
            <a:ext uri="{FF2B5EF4-FFF2-40B4-BE49-F238E27FC236}">
              <a16:creationId xmlns:a16="http://schemas.microsoft.com/office/drawing/2014/main" id="{00000000-0008-0000-0200-000083000000}"/>
            </a:ext>
          </a:extLst>
        </xdr:cNvPr>
        <xdr:cNvGrpSpPr>
          <a:grpSpLocks/>
        </xdr:cNvGrpSpPr>
      </xdr:nvGrpSpPr>
      <xdr:grpSpPr bwMode="auto">
        <a:xfrm>
          <a:off x="8010525" y="2588079"/>
          <a:ext cx="3145971" cy="911678"/>
          <a:chOff x="771" y="562"/>
          <a:chExt cx="204" cy="121"/>
        </a:xfrm>
      </xdr:grpSpPr>
      <xdr:sp macro="" textlink="">
        <xdr:nvSpPr>
          <xdr:cNvPr id="132" name="Line 21">
            <a:extLst>
              <a:ext uri="{FF2B5EF4-FFF2-40B4-BE49-F238E27FC236}">
                <a16:creationId xmlns:a16="http://schemas.microsoft.com/office/drawing/2014/main" id="{00000000-0008-0000-0200-000084000000}"/>
              </a:ext>
            </a:extLst>
          </xdr:cNvPr>
          <xdr:cNvSpPr>
            <a:spLocks noChangeShapeType="1"/>
          </xdr:cNvSpPr>
        </xdr:nvSpPr>
        <xdr:spPr bwMode="auto">
          <a:xfrm>
            <a:off x="771" y="562"/>
            <a:ext cx="0" cy="1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3" name="Oval 23">
            <a:extLst>
              <a:ext uri="{FF2B5EF4-FFF2-40B4-BE49-F238E27FC236}">
                <a16:creationId xmlns:a16="http://schemas.microsoft.com/office/drawing/2014/main" id="{00000000-0008-0000-0200-000085000000}"/>
              </a:ext>
            </a:extLst>
          </xdr:cNvPr>
          <xdr:cNvSpPr>
            <a:spLocks noChangeArrowheads="1"/>
          </xdr:cNvSpPr>
        </xdr:nvSpPr>
        <xdr:spPr bwMode="auto">
          <a:xfrm>
            <a:off x="926" y="590"/>
            <a:ext cx="26" cy="26"/>
          </a:xfrm>
          <a:prstGeom prst="ellipse">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4" name="Oval 25">
            <a:extLst>
              <a:ext uri="{FF2B5EF4-FFF2-40B4-BE49-F238E27FC236}">
                <a16:creationId xmlns:a16="http://schemas.microsoft.com/office/drawing/2014/main" id="{00000000-0008-0000-0200-000086000000}"/>
              </a:ext>
            </a:extLst>
          </xdr:cNvPr>
          <xdr:cNvSpPr>
            <a:spLocks noChangeArrowheads="1"/>
          </xdr:cNvSpPr>
        </xdr:nvSpPr>
        <xdr:spPr bwMode="auto">
          <a:xfrm>
            <a:off x="808" y="584"/>
            <a:ext cx="23" cy="23"/>
          </a:xfrm>
          <a:prstGeom prst="ellipse">
            <a:avLst/>
          </a:prstGeom>
          <a:solidFill>
            <a:srgbClr xmlns:mc="http://schemas.openxmlformats.org/markup-compatibility/2006" xmlns:a14="http://schemas.microsoft.com/office/drawing/2010/main" val="00CCFF" mc:Ignorable="a14" a14:legacySpreadsheetColorIndex="40"/>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5" name="Oval 26">
            <a:extLst>
              <a:ext uri="{FF2B5EF4-FFF2-40B4-BE49-F238E27FC236}">
                <a16:creationId xmlns:a16="http://schemas.microsoft.com/office/drawing/2014/main" id="{00000000-0008-0000-0200-000087000000}"/>
              </a:ext>
            </a:extLst>
          </xdr:cNvPr>
          <xdr:cNvSpPr>
            <a:spLocks noChangeArrowheads="1"/>
          </xdr:cNvSpPr>
        </xdr:nvSpPr>
        <xdr:spPr bwMode="auto">
          <a:xfrm>
            <a:off x="841" y="644"/>
            <a:ext cx="13" cy="13"/>
          </a:xfrm>
          <a:prstGeom prst="ellipse">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6" name="Line 55">
            <a:extLst>
              <a:ext uri="{FF2B5EF4-FFF2-40B4-BE49-F238E27FC236}">
                <a16:creationId xmlns:a16="http://schemas.microsoft.com/office/drawing/2014/main" id="{00000000-0008-0000-0200-000088000000}"/>
              </a:ext>
            </a:extLst>
          </xdr:cNvPr>
          <xdr:cNvSpPr>
            <a:spLocks noChangeShapeType="1"/>
          </xdr:cNvSpPr>
        </xdr:nvSpPr>
        <xdr:spPr bwMode="auto">
          <a:xfrm>
            <a:off x="771" y="683"/>
            <a:ext cx="20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11430</xdr:colOff>
      <xdr:row>4</xdr:row>
      <xdr:rowOff>85725</xdr:rowOff>
    </xdr:from>
    <xdr:to>
      <xdr:col>5</xdr:col>
      <xdr:colOff>899160</xdr:colOff>
      <xdr:row>9</xdr:row>
      <xdr:rowOff>1633</xdr:rowOff>
    </xdr:to>
    <xdr:grpSp>
      <xdr:nvGrpSpPr>
        <xdr:cNvPr id="137" name="Group 136">
          <a:extLst>
            <a:ext uri="{FF2B5EF4-FFF2-40B4-BE49-F238E27FC236}">
              <a16:creationId xmlns:a16="http://schemas.microsoft.com/office/drawing/2014/main" id="{00000000-0008-0000-0200-000089000000}"/>
            </a:ext>
          </a:extLst>
        </xdr:cNvPr>
        <xdr:cNvGrpSpPr/>
      </xdr:nvGrpSpPr>
      <xdr:grpSpPr>
        <a:xfrm>
          <a:off x="2406287" y="989239"/>
          <a:ext cx="8115844" cy="732337"/>
          <a:chOff x="2282190" y="10608945"/>
          <a:chExt cx="9185910" cy="1074148"/>
        </a:xfrm>
      </xdr:grpSpPr>
      <xdr:sp macro="" textlink="">
        <xdr:nvSpPr>
          <xdr:cNvPr id="138" name="Text Box 13">
            <a:hlinkClick xmlns:r="http://schemas.openxmlformats.org/officeDocument/2006/relationships" r:id="rId2" tooltip="Go to PSA Assessment"/>
            <a:extLst>
              <a:ext uri="{FF2B5EF4-FFF2-40B4-BE49-F238E27FC236}">
                <a16:creationId xmlns:a16="http://schemas.microsoft.com/office/drawing/2014/main" id="{00000000-0008-0000-0200-00008A000000}"/>
              </a:ext>
            </a:extLst>
          </xdr:cNvPr>
          <xdr:cNvSpPr txBox="1">
            <a:spLocks noChangeArrowheads="1"/>
          </xdr:cNvSpPr>
        </xdr:nvSpPr>
        <xdr:spPr bwMode="auto">
          <a:xfrm>
            <a:off x="2282190" y="10618470"/>
            <a:ext cx="2326005" cy="106462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fr-BE" sz="1000" b="1" i="0" u="none" strike="noStrike" baseline="0">
                <a:solidFill>
                  <a:srgbClr val="000000"/>
                </a:solidFill>
                <a:latin typeface="Arial"/>
                <a:cs typeface="Arial"/>
              </a:rPr>
              <a:t>  User input</a:t>
            </a:r>
          </a:p>
          <a:p>
            <a:pPr algn="l" rtl="0">
              <a:defRPr sz="1000"/>
            </a:pPr>
            <a:endParaRPr lang="fr-BE" sz="1000" b="1" i="0" u="none" strike="noStrike" baseline="0">
              <a:solidFill>
                <a:srgbClr val="000000"/>
              </a:solidFill>
              <a:latin typeface="Arial"/>
              <a:cs typeface="Arial"/>
            </a:endParaRPr>
          </a:p>
          <a:p>
            <a:pPr algn="l" rtl="0">
              <a:defRPr sz="1000"/>
            </a:pPr>
            <a:r>
              <a:rPr lang="fr-BE" sz="1000" b="1" i="0" u="none" strike="noStrike" baseline="0">
                <a:solidFill>
                  <a:srgbClr val="000000"/>
                </a:solidFill>
                <a:latin typeface="Arial"/>
                <a:cs typeface="Arial"/>
              </a:rPr>
              <a:t>  </a:t>
            </a:r>
            <a:r>
              <a:rPr lang="fr-BE" sz="1000" b="0" i="0" u="none" strike="noStrike" baseline="0">
                <a:solidFill>
                  <a:srgbClr val="000000"/>
                </a:solidFill>
                <a:latin typeface="Arial"/>
                <a:cs typeface="Arial"/>
              </a:rPr>
              <a:t>1.</a:t>
            </a:r>
            <a:r>
              <a:rPr lang="fr-BE" sz="1000" b="1" i="0" u="none" strike="noStrike" baseline="0">
                <a:solidFill>
                  <a:srgbClr val="000000"/>
                </a:solidFill>
                <a:latin typeface="Arial"/>
                <a:cs typeface="Arial"/>
              </a:rPr>
              <a:t> </a:t>
            </a:r>
            <a:r>
              <a:rPr lang="fr-BE" sz="1000" b="0" i="0" u="none" strike="noStrike" baseline="0">
                <a:solidFill>
                  <a:srgbClr val="000000"/>
                </a:solidFill>
                <a:latin typeface="Arial"/>
                <a:cs typeface="Arial"/>
              </a:rPr>
              <a:t>Sustainability market signals </a:t>
            </a:r>
          </a:p>
          <a:p>
            <a:pPr algn="l" rtl="0">
              <a:defRPr sz="1000"/>
            </a:pPr>
            <a:r>
              <a:rPr lang="fr-BE" sz="1000" b="0" i="0" u="none" strike="noStrike" baseline="0">
                <a:solidFill>
                  <a:srgbClr val="000000"/>
                </a:solidFill>
                <a:latin typeface="Arial"/>
                <a:cs typeface="Arial"/>
              </a:rPr>
              <a:t>      strong &amp; weak positive</a:t>
            </a:r>
          </a:p>
          <a:p>
            <a:pPr algn="l" rtl="0">
              <a:defRPr sz="1000"/>
            </a:pPr>
            <a:endParaRPr lang="fr-BE" sz="1000" b="0" i="0" u="none" strike="noStrike" baseline="0">
              <a:solidFill>
                <a:srgbClr val="000000"/>
              </a:solidFill>
              <a:latin typeface="Arial"/>
              <a:cs typeface="Arial"/>
            </a:endParaRPr>
          </a:p>
          <a:p>
            <a:pPr algn="l" rtl="0">
              <a:defRPr sz="1000"/>
            </a:pPr>
            <a:r>
              <a:rPr lang="fr-BE" sz="1000" b="0" i="0" u="none" strike="noStrike" baseline="0">
                <a:solidFill>
                  <a:srgbClr val="000000"/>
                </a:solidFill>
                <a:latin typeface="Arial"/>
                <a:cs typeface="Arial"/>
              </a:rPr>
              <a:t>  2. Sustainability market signals  </a:t>
            </a:r>
          </a:p>
          <a:p>
            <a:pPr algn="l" rtl="0">
              <a:defRPr sz="1000"/>
            </a:pPr>
            <a:r>
              <a:rPr lang="fr-BE" sz="1000" b="0" i="0" u="none" strike="noStrike" baseline="0">
                <a:solidFill>
                  <a:srgbClr val="000000"/>
                </a:solidFill>
                <a:latin typeface="Arial"/>
                <a:cs typeface="Arial"/>
              </a:rPr>
              <a:t>     strong &amp; weak negative</a:t>
            </a:r>
          </a:p>
          <a:p>
            <a:pPr algn="l" rtl="0">
              <a:defRPr sz="1000"/>
            </a:pPr>
            <a:endParaRPr lang="fr-BE" sz="1000" b="0" i="0" u="none" strike="noStrike" baseline="0">
              <a:solidFill>
                <a:srgbClr val="000000"/>
              </a:solidFill>
              <a:latin typeface="Arial"/>
              <a:cs typeface="Arial"/>
            </a:endParaRPr>
          </a:p>
          <a:p>
            <a:pPr algn="l" rtl="0">
              <a:defRPr sz="1000"/>
            </a:pPr>
            <a:endParaRPr lang="fr-BE" sz="1000" b="0" i="0" u="none" strike="noStrike" baseline="0">
              <a:solidFill>
                <a:srgbClr val="000000"/>
              </a:solidFill>
              <a:latin typeface="Arial"/>
              <a:cs typeface="Arial"/>
            </a:endParaRPr>
          </a:p>
        </xdr:txBody>
      </xdr:sp>
      <xdr:grpSp>
        <xdr:nvGrpSpPr>
          <xdr:cNvPr id="139" name="Group 58">
            <a:extLst>
              <a:ext uri="{FF2B5EF4-FFF2-40B4-BE49-F238E27FC236}">
                <a16:creationId xmlns:a16="http://schemas.microsoft.com/office/drawing/2014/main" id="{00000000-0008-0000-0200-00008B000000}"/>
              </a:ext>
            </a:extLst>
          </xdr:cNvPr>
          <xdr:cNvGrpSpPr>
            <a:grpSpLocks/>
          </xdr:cNvGrpSpPr>
        </xdr:nvGrpSpPr>
        <xdr:grpSpPr bwMode="auto">
          <a:xfrm>
            <a:off x="4827271" y="10611384"/>
            <a:ext cx="4019549" cy="1068705"/>
            <a:chOff x="308" y="547"/>
            <a:chExt cx="239" cy="164"/>
          </a:xfrm>
        </xdr:grpSpPr>
        <xdr:sp macro="" textlink="">
          <xdr:nvSpPr>
            <xdr:cNvPr id="141" name="Text Box 14">
              <a:extLst>
                <a:ext uri="{FF2B5EF4-FFF2-40B4-BE49-F238E27FC236}">
                  <a16:creationId xmlns:a16="http://schemas.microsoft.com/office/drawing/2014/main" id="{00000000-0008-0000-0200-00008D000000}"/>
                </a:ext>
              </a:extLst>
            </xdr:cNvPr>
            <xdr:cNvSpPr txBox="1">
              <a:spLocks noChangeArrowheads="1"/>
            </xdr:cNvSpPr>
          </xdr:nvSpPr>
          <xdr:spPr bwMode="auto">
            <a:xfrm>
              <a:off x="308" y="547"/>
              <a:ext cx="239" cy="164"/>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fr-BE" sz="1000" b="1" i="0" u="none" strike="noStrike" baseline="0">
                  <a:solidFill>
                    <a:srgbClr val="000000"/>
                  </a:solidFill>
                  <a:latin typeface="Arial"/>
                  <a:cs typeface="Arial"/>
                </a:rPr>
                <a:t>  Output</a:t>
              </a:r>
            </a:p>
            <a:p>
              <a:pPr algn="l" rtl="0">
                <a:defRPr sz="1000"/>
              </a:pPr>
              <a:endParaRPr lang="fr-BE" sz="1000" b="0" i="0" u="none" strike="noStrike" baseline="0">
                <a:solidFill>
                  <a:srgbClr val="000000"/>
                </a:solidFill>
                <a:latin typeface="Arial"/>
                <a:cs typeface="Arial"/>
              </a:endParaRPr>
            </a:p>
            <a:p>
              <a:pPr algn="l" rtl="0">
                <a:defRPr sz="1000"/>
              </a:pPr>
              <a:endParaRPr lang="fr-BE" sz="1000" b="0" i="0" u="none" strike="noStrike" baseline="0">
                <a:solidFill>
                  <a:srgbClr val="000000"/>
                </a:solidFill>
                <a:latin typeface="Arial"/>
                <a:cs typeface="Arial"/>
              </a:endParaRPr>
            </a:p>
          </xdr:txBody>
        </xdr:sp>
        <xdr:sp macro="" textlink="">
          <xdr:nvSpPr>
            <xdr:cNvPr id="142" name="AutoShape 17">
              <a:extLst>
                <a:ext uri="{FF2B5EF4-FFF2-40B4-BE49-F238E27FC236}">
                  <a16:creationId xmlns:a16="http://schemas.microsoft.com/office/drawing/2014/main" id="{00000000-0008-0000-0200-00008E000000}"/>
                </a:ext>
              </a:extLst>
            </xdr:cNvPr>
            <xdr:cNvSpPr>
              <a:spLocks/>
            </xdr:cNvSpPr>
          </xdr:nvSpPr>
          <xdr:spPr bwMode="auto">
            <a:xfrm>
              <a:off x="322" y="577"/>
              <a:ext cx="9" cy="80"/>
            </a:xfrm>
            <a:prstGeom prst="rightBrace">
              <a:avLst>
                <a:gd name="adj1" fmla="val 740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43" name="Text Box 18">
              <a:hlinkClick xmlns:r="http://schemas.openxmlformats.org/officeDocument/2006/relationships" r:id="rId3" tooltip="Go to PSA Assessments"/>
              <a:extLst>
                <a:ext uri="{FF2B5EF4-FFF2-40B4-BE49-F238E27FC236}">
                  <a16:creationId xmlns:a16="http://schemas.microsoft.com/office/drawing/2014/main" id="{00000000-0008-0000-0200-00008F000000}"/>
                </a:ext>
              </a:extLst>
            </xdr:cNvPr>
            <xdr:cNvSpPr txBox="1">
              <a:spLocks noChangeArrowheads="1"/>
            </xdr:cNvSpPr>
          </xdr:nvSpPr>
          <xdr:spPr bwMode="auto">
            <a:xfrm>
              <a:off x="339" y="591"/>
              <a:ext cx="204" cy="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rtl="0">
                <a:defRPr sz="1000"/>
              </a:pPr>
              <a:r>
                <a:rPr lang="fr-BE" sz="1000" b="0" i="0" u="none" strike="noStrike" baseline="0">
                  <a:solidFill>
                    <a:srgbClr val="000000"/>
                  </a:solidFill>
                  <a:latin typeface="Arial"/>
                  <a:cs typeface="Arial"/>
                </a:rPr>
                <a:t>Portfolio Sustainability Assessments</a:t>
              </a:r>
            </a:p>
            <a:p>
              <a:pPr algn="ctr" rtl="0">
                <a:defRPr sz="1000"/>
              </a:pPr>
              <a:r>
                <a:rPr lang="fr-BE" sz="1000" b="0" i="0" u="none" strike="noStrike" baseline="0">
                  <a:solidFill>
                    <a:srgbClr val="000000"/>
                  </a:solidFill>
                  <a:latin typeface="Arial"/>
                  <a:cs typeface="Arial"/>
                </a:rPr>
                <a:t>(PSA)</a:t>
              </a:r>
            </a:p>
          </xdr:txBody>
        </xdr:sp>
      </xdr:grpSp>
      <xdr:sp macro="" textlink="">
        <xdr:nvSpPr>
          <xdr:cNvPr id="140" name="Text Box 13">
            <a:hlinkClick xmlns:r="http://schemas.openxmlformats.org/officeDocument/2006/relationships" r:id="rId4" tooltip="Go to Referential Sheet"/>
            <a:extLst>
              <a:ext uri="{FF2B5EF4-FFF2-40B4-BE49-F238E27FC236}">
                <a16:creationId xmlns:a16="http://schemas.microsoft.com/office/drawing/2014/main" id="{00000000-0008-0000-0200-00008C000000}"/>
              </a:ext>
            </a:extLst>
          </xdr:cNvPr>
          <xdr:cNvSpPr txBox="1">
            <a:spLocks noChangeArrowheads="1"/>
          </xdr:cNvSpPr>
        </xdr:nvSpPr>
        <xdr:spPr bwMode="auto">
          <a:xfrm>
            <a:off x="9075420" y="10608945"/>
            <a:ext cx="2392680" cy="106462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fr-BE" sz="1000" b="1" i="0" u="none" strike="noStrike" baseline="0">
                <a:solidFill>
                  <a:srgbClr val="000000"/>
                </a:solidFill>
                <a:latin typeface="Arial"/>
                <a:cs typeface="Arial"/>
              </a:rPr>
              <a:t>  Reference PSA Guidance</a:t>
            </a:r>
            <a:endParaRPr lang="fr-BE" sz="1000" b="0" i="0" u="none" strike="noStrike" baseline="0">
              <a:solidFill>
                <a:srgbClr val="000000"/>
              </a:solidFill>
              <a:latin typeface="Arial"/>
              <a:cs typeface="Arial"/>
            </a:endParaRPr>
          </a:p>
          <a:p>
            <a:pPr algn="l" rtl="0">
              <a:defRPr sz="1000"/>
            </a:pPr>
            <a:r>
              <a:rPr lang="fr-BE" sz="1000" b="0" i="0" u="none" strike="noStrike" baseline="0">
                <a:solidFill>
                  <a:srgbClr val="000000"/>
                </a:solidFill>
                <a:latin typeface="Arial"/>
                <a:cs typeface="Arial"/>
              </a:rPr>
              <a:t>  </a:t>
            </a:r>
          </a:p>
          <a:p>
            <a:pPr algn="l" rtl="0">
              <a:defRPr sz="1000"/>
            </a:pPr>
            <a:r>
              <a:rPr lang="fr-BE" sz="1000" b="0" i="0" u="none" strike="noStrike" baseline="0">
                <a:solidFill>
                  <a:srgbClr val="000000"/>
                </a:solidFill>
                <a:latin typeface="Arial"/>
                <a:cs typeface="Arial"/>
              </a:rPr>
              <a:t>- PSA Perf.Categories</a:t>
            </a:r>
            <a:br>
              <a:rPr lang="fr-BE" sz="1000" b="0" i="0" u="none" strike="noStrike" baseline="0">
                <a:solidFill>
                  <a:srgbClr val="000000"/>
                </a:solidFill>
                <a:latin typeface="Arial"/>
                <a:cs typeface="Arial"/>
              </a:rPr>
            </a:br>
            <a:r>
              <a:rPr lang="fr-BE" sz="1000" b="0" i="0" u="none" strike="noStrike" baseline="0">
                <a:solidFill>
                  <a:srgbClr val="000000"/>
                </a:solidFill>
                <a:latin typeface="Arial"/>
                <a:cs typeface="Arial"/>
              </a:rPr>
              <a:t>- PSA Glossary</a:t>
            </a:r>
            <a:br>
              <a:rPr lang="fr-BE" sz="1000" b="0" i="0" u="none" strike="noStrike" baseline="0">
                <a:solidFill>
                  <a:srgbClr val="000000"/>
                </a:solidFill>
                <a:latin typeface="Arial"/>
                <a:cs typeface="Arial"/>
              </a:rPr>
            </a:br>
            <a:r>
              <a:rPr lang="fr-BE" sz="1000" b="0" i="0" u="none" strike="noStrike" baseline="0">
                <a:solidFill>
                  <a:srgbClr val="000000"/>
                </a:solidFill>
                <a:latin typeface="Arial"/>
                <a:cs typeface="Arial"/>
              </a:rPr>
              <a:t>- PSA Assessment table</a:t>
            </a:r>
          </a:p>
          <a:p>
            <a:pPr algn="l" rtl="0">
              <a:defRPr sz="1000"/>
            </a:pPr>
            <a:endParaRPr lang="fr-BE" sz="1000" b="0" i="0" u="none" strike="noStrike" baseline="0">
              <a:solidFill>
                <a:srgbClr val="000000"/>
              </a:solidFill>
              <a:latin typeface="Arial"/>
              <a:cs typeface="Arial"/>
            </a:endParaRPr>
          </a:p>
          <a:p>
            <a:pPr algn="l" rtl="0">
              <a:defRPr sz="1000"/>
            </a:pPr>
            <a:endParaRPr lang="fr-BE" sz="1000" b="0" i="0" u="none" strike="noStrike" baseline="0">
              <a:solidFill>
                <a:srgbClr val="000000"/>
              </a:solidFill>
              <a:latin typeface="Arial"/>
              <a:cs typeface="Arial"/>
            </a:endParaRPr>
          </a:p>
        </xdr:txBody>
      </xdr:sp>
    </xdr:grpSp>
    <xdr:clientData/>
  </xdr:twoCellAnchor>
  <xdr:twoCellAnchor>
    <xdr:from>
      <xdr:col>10</xdr:col>
      <xdr:colOff>0</xdr:colOff>
      <xdr:row>14</xdr:row>
      <xdr:rowOff>58060</xdr:rowOff>
    </xdr:from>
    <xdr:to>
      <xdr:col>12</xdr:col>
      <xdr:colOff>413657</xdr:colOff>
      <xdr:row>18</xdr:row>
      <xdr:rowOff>16330</xdr:rowOff>
    </xdr:to>
    <xdr:sp macro="" textlink="">
      <xdr:nvSpPr>
        <xdr:cNvPr id="144" name="TextBox 143">
          <a:hlinkClick xmlns:r="http://schemas.openxmlformats.org/officeDocument/2006/relationships" r:id="rId5" tooltip="Go to Start"/>
          <a:extLst>
            <a:ext uri="{FF2B5EF4-FFF2-40B4-BE49-F238E27FC236}">
              <a16:creationId xmlns:a16="http://schemas.microsoft.com/office/drawing/2014/main" id="{00000000-0008-0000-0200-000090000000}"/>
            </a:ext>
          </a:extLst>
        </xdr:cNvPr>
        <xdr:cNvSpPr txBox="1"/>
      </xdr:nvSpPr>
      <xdr:spPr>
        <a:xfrm>
          <a:off x="12088586" y="2556331"/>
          <a:ext cx="1632857" cy="589642"/>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372110</xdr:colOff>
      <xdr:row>0</xdr:row>
      <xdr:rowOff>228600</xdr:rowOff>
    </xdr:from>
    <xdr:to>
      <xdr:col>19</xdr:col>
      <xdr:colOff>586838</xdr:colOff>
      <xdr:row>19</xdr:row>
      <xdr:rowOff>9358</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372110" y="228600"/>
          <a:ext cx="11797128" cy="3311358"/>
          <a:chOff x="372110" y="228600"/>
          <a:chExt cx="11797128" cy="3165308"/>
        </a:xfrm>
      </xdr:grpSpPr>
      <xdr:pic>
        <xdr:nvPicPr>
          <xdr:cNvPr id="5" name="Picture 4">
            <a:hlinkClick xmlns:r="http://schemas.openxmlformats.org/officeDocument/2006/relationships" r:id="rId1" tooltip="Go to download link"/>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848" y="1389380"/>
            <a:ext cx="655319" cy="939418"/>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pic>
        <xdr:nvPicPr>
          <xdr:cNvPr id="6" name="Picture 5">
            <a:hlinkClick xmlns:r="http://schemas.openxmlformats.org/officeDocument/2006/relationships" r:id="rId3" tooltip="Go to Referential Sheet"/>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372110" y="2932430"/>
            <a:ext cx="1385321" cy="42545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sp macro="" textlink="">
        <xdr:nvSpPr>
          <xdr:cNvPr id="7" name="TextBox 6">
            <a:hlinkClick xmlns:r="http://schemas.openxmlformats.org/officeDocument/2006/relationships" r:id="rId5" tooltip="Go to Start"/>
            <a:extLst>
              <a:ext uri="{FF2B5EF4-FFF2-40B4-BE49-F238E27FC236}">
                <a16:creationId xmlns:a16="http://schemas.microsoft.com/office/drawing/2014/main" id="{00000000-0008-0000-0300-000007000000}"/>
              </a:ext>
            </a:extLst>
          </xdr:cNvPr>
          <xdr:cNvSpPr txBox="1"/>
        </xdr:nvSpPr>
        <xdr:spPr>
          <a:xfrm>
            <a:off x="10522438" y="1639267"/>
            <a:ext cx="1646800" cy="440593"/>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sp macro="" textlink="">
        <xdr:nvSpPr>
          <xdr:cNvPr id="2" name="Left Arrow 1">
            <a:extLst>
              <a:ext uri="{FF2B5EF4-FFF2-40B4-BE49-F238E27FC236}">
                <a16:creationId xmlns:a16="http://schemas.microsoft.com/office/drawing/2014/main" id="{00000000-0008-0000-0300-000002000000}"/>
              </a:ext>
            </a:extLst>
          </xdr:cNvPr>
          <xdr:cNvSpPr/>
        </xdr:nvSpPr>
        <xdr:spPr bwMode="auto">
          <a:xfrm>
            <a:off x="2094523" y="1605089"/>
            <a:ext cx="570523" cy="487075"/>
          </a:xfrm>
          <a:prstGeom prst="leftArrow">
            <a:avLst/>
          </a:prstGeom>
          <a:solidFill>
            <a:srgbClr val="5CC9BE"/>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sp macro="" textlink="">
        <xdr:nvSpPr>
          <xdr:cNvPr id="12" name="Left Arrow 11">
            <a:extLst>
              <a:ext uri="{FF2B5EF4-FFF2-40B4-BE49-F238E27FC236}">
                <a16:creationId xmlns:a16="http://schemas.microsoft.com/office/drawing/2014/main" id="{00000000-0008-0000-0300-00000C000000}"/>
              </a:ext>
            </a:extLst>
          </xdr:cNvPr>
          <xdr:cNvSpPr/>
        </xdr:nvSpPr>
        <xdr:spPr bwMode="auto">
          <a:xfrm>
            <a:off x="2094523" y="2906833"/>
            <a:ext cx="570523" cy="487075"/>
          </a:xfrm>
          <a:prstGeom prst="leftArrow">
            <a:avLst/>
          </a:prstGeom>
          <a:solidFill>
            <a:srgbClr val="5CC9BE"/>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sp macro="" textlink="">
        <xdr:nvSpPr>
          <xdr:cNvPr id="3" name="Rectangle 2">
            <a:extLst>
              <a:ext uri="{FF2B5EF4-FFF2-40B4-BE49-F238E27FC236}">
                <a16:creationId xmlns:a16="http://schemas.microsoft.com/office/drawing/2014/main" id="{00000000-0008-0000-0300-000003000000}"/>
              </a:ext>
            </a:extLst>
          </xdr:cNvPr>
          <xdr:cNvSpPr/>
        </xdr:nvSpPr>
        <xdr:spPr bwMode="auto">
          <a:xfrm>
            <a:off x="2927350" y="2959100"/>
            <a:ext cx="7048500" cy="361950"/>
          </a:xfrm>
          <a:prstGeom prst="rect">
            <a:avLst/>
          </a:prstGeom>
          <a:solidFill>
            <a:srgbClr val="5CC9BE"/>
          </a:solidFill>
          <a:ln>
            <a:noFill/>
            <a:headEnd type="none" w="med" len="med"/>
            <a:tailEnd type="none" w="med" len="med"/>
          </a:ln>
        </xdr:spPr>
        <xdr:style>
          <a:lnRef idx="1">
            <a:schemeClr val="accent4"/>
          </a:lnRef>
          <a:fillRef idx="3">
            <a:schemeClr val="accent4"/>
          </a:fillRef>
          <a:effectRef idx="2">
            <a:schemeClr val="accent4"/>
          </a:effectRef>
          <a:fontRef idx="minor">
            <a:schemeClr val="lt1"/>
          </a:fontRef>
        </xdr:style>
        <xdr:txBody>
          <a:bodyPr vertOverflow="clip" horzOverflow="clip" wrap="square" lIns="18288" tIns="0" rIns="0" bIns="0" rtlCol="0" anchor="ctr" upright="1"/>
          <a:lstStyle/>
          <a:p>
            <a:pPr algn="ctr"/>
            <a:r>
              <a:rPr lang="en-US" sz="2000"/>
              <a:t>Referential</a:t>
            </a:r>
            <a:r>
              <a:rPr lang="en-US" sz="2000" baseline="0"/>
              <a:t> Sheet to Support Assessment</a:t>
            </a:r>
            <a:endParaRPr lang="en-US" sz="2000"/>
          </a:p>
        </xdr:txBody>
      </xdr:sp>
      <xdr:sp macro="" textlink="">
        <xdr:nvSpPr>
          <xdr:cNvPr id="10" name="Rectangle 9">
            <a:extLst>
              <a:ext uri="{FF2B5EF4-FFF2-40B4-BE49-F238E27FC236}">
                <a16:creationId xmlns:a16="http://schemas.microsoft.com/office/drawing/2014/main" id="{00000000-0008-0000-0300-00000A000000}"/>
              </a:ext>
            </a:extLst>
          </xdr:cNvPr>
          <xdr:cNvSpPr/>
        </xdr:nvSpPr>
        <xdr:spPr bwMode="auto">
          <a:xfrm>
            <a:off x="2908300" y="1511300"/>
            <a:ext cx="7073900" cy="673100"/>
          </a:xfrm>
          <a:prstGeom prst="rect">
            <a:avLst/>
          </a:prstGeom>
          <a:solidFill>
            <a:srgbClr val="5CC9BE"/>
          </a:solidFill>
          <a:ln>
            <a:noFill/>
            <a:headEnd type="none" w="med" len="med"/>
            <a:tailEnd type="none" w="med" len="med"/>
          </a:ln>
        </xdr:spPr>
        <xdr:style>
          <a:lnRef idx="1">
            <a:schemeClr val="accent4"/>
          </a:lnRef>
          <a:fillRef idx="3">
            <a:schemeClr val="accent4"/>
          </a:fillRef>
          <a:effectRef idx="2">
            <a:schemeClr val="accent4"/>
          </a:effectRef>
          <a:fontRef idx="minor">
            <a:schemeClr val="lt1"/>
          </a:fontRef>
        </xdr:style>
        <xdr:txBody>
          <a:bodyPr vertOverflow="clip" horzOverflow="clip" wrap="square" lIns="18288" tIns="0" rIns="0" bIns="0" rtlCol="0" anchor="ctr" upright="1"/>
          <a:lstStyle/>
          <a:p>
            <a:pPr algn="ctr"/>
            <a:r>
              <a:rPr lang="en-US" sz="2000"/>
              <a:t>WBCSD Publication: Chemical Industry Methodology for Portfolio Sustainability Assessments (PSA)</a:t>
            </a:r>
          </a:p>
        </xdr:txBody>
      </xdr:sp>
      <xdr:sp macro="" textlink="">
        <xdr:nvSpPr>
          <xdr:cNvPr id="8" name="Rounded Rectangle 7">
            <a:extLst>
              <a:ext uri="{FF2B5EF4-FFF2-40B4-BE49-F238E27FC236}">
                <a16:creationId xmlns:a16="http://schemas.microsoft.com/office/drawing/2014/main" id="{00000000-0008-0000-0300-000008000000}"/>
              </a:ext>
            </a:extLst>
          </xdr:cNvPr>
          <xdr:cNvSpPr/>
        </xdr:nvSpPr>
        <xdr:spPr bwMode="auto">
          <a:xfrm>
            <a:off x="4330700" y="228600"/>
            <a:ext cx="3749040" cy="731520"/>
          </a:xfrm>
          <a:prstGeom prst="roundRect">
            <a:avLst/>
          </a:prstGeom>
          <a:solidFill>
            <a:srgbClr val="1B1A5B"/>
          </a:solidFill>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ctr"/>
            <a:r>
              <a:rPr lang="en-US" sz="1800" b="1">
                <a:solidFill>
                  <a:schemeClr val="bg1"/>
                </a:solidFill>
                <a:latin typeface="Arial" panose="020B0604020202020204" pitchFamily="34" charset="0"/>
                <a:cs typeface="Arial" panose="020B0604020202020204" pitchFamily="34" charset="0"/>
              </a:rPr>
              <a:t>Reference</a:t>
            </a:r>
            <a:r>
              <a:rPr lang="en-US" sz="1800" b="1" baseline="0">
                <a:solidFill>
                  <a:schemeClr val="bg1"/>
                </a:solidFill>
                <a:latin typeface="Arial" panose="020B0604020202020204" pitchFamily="34" charset="0"/>
                <a:cs typeface="Arial" panose="020B0604020202020204" pitchFamily="34" charset="0"/>
              </a:rPr>
              <a:t> Material</a:t>
            </a:r>
            <a:endParaRPr lang="en-US" sz="1800" b="1">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12</xdr:col>
      <xdr:colOff>407094</xdr:colOff>
      <xdr:row>68</xdr:row>
      <xdr:rowOff>60960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24840"/>
          <a:ext cx="7112694" cy="1005840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xdr:from>
      <xdr:col>13</xdr:col>
      <xdr:colOff>228600</xdr:colOff>
      <xdr:row>4</xdr:row>
      <xdr:rowOff>53340</xdr:rowOff>
    </xdr:from>
    <xdr:to>
      <xdr:col>16</xdr:col>
      <xdr:colOff>49530</xdr:colOff>
      <xdr:row>7</xdr:row>
      <xdr:rowOff>22860</xdr:rowOff>
    </xdr:to>
    <xdr:sp macro="" textlink="">
      <xdr:nvSpPr>
        <xdr:cNvPr id="10" name="TextBox 9">
          <a:hlinkClick xmlns:r="http://schemas.openxmlformats.org/officeDocument/2006/relationships" r:id="rId2" tooltip="WBCSD Publication: Chemical Industry PSA Methodology"/>
          <a:extLst>
            <a:ext uri="{FF2B5EF4-FFF2-40B4-BE49-F238E27FC236}">
              <a16:creationId xmlns:a16="http://schemas.microsoft.com/office/drawing/2014/main" id="{00000000-0008-0000-0400-00000A000000}"/>
            </a:ext>
          </a:extLst>
        </xdr:cNvPr>
        <xdr:cNvSpPr txBox="1"/>
      </xdr:nvSpPr>
      <xdr:spPr>
        <a:xfrm>
          <a:off x="8153400" y="678180"/>
          <a:ext cx="1649730" cy="438150"/>
        </a:xfrm>
        <a:prstGeom prst="rect">
          <a:avLst/>
        </a:prstGeom>
        <a:solidFill>
          <a:srgbClr val="1B1A5B"/>
        </a:solidFill>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100" b="1"/>
            <a:t>Download Publication</a:t>
          </a:r>
        </a:p>
      </xdr:txBody>
    </xdr:sp>
    <xdr:clientData/>
  </xdr:twoCellAnchor>
  <xdr:twoCellAnchor>
    <xdr:from>
      <xdr:col>13</xdr:col>
      <xdr:colOff>228600</xdr:colOff>
      <xdr:row>16</xdr:row>
      <xdr:rowOff>53340</xdr:rowOff>
    </xdr:from>
    <xdr:to>
      <xdr:col>16</xdr:col>
      <xdr:colOff>49530</xdr:colOff>
      <xdr:row>19</xdr:row>
      <xdr:rowOff>22860</xdr:rowOff>
    </xdr:to>
    <xdr:sp macro="" textlink="">
      <xdr:nvSpPr>
        <xdr:cNvPr id="12" name="TextBox 11">
          <a:hlinkClick xmlns:r="http://schemas.openxmlformats.org/officeDocument/2006/relationships" r:id="rId3" tooltip="WBCSD Publication: Chemical Industry PSA Methodology"/>
          <a:extLst>
            <a:ext uri="{FF2B5EF4-FFF2-40B4-BE49-F238E27FC236}">
              <a16:creationId xmlns:a16="http://schemas.microsoft.com/office/drawing/2014/main" id="{00000000-0008-0000-0400-00000C000000}"/>
            </a:ext>
          </a:extLst>
        </xdr:cNvPr>
        <xdr:cNvSpPr txBox="1"/>
      </xdr:nvSpPr>
      <xdr:spPr>
        <a:xfrm>
          <a:off x="8153400" y="2552700"/>
          <a:ext cx="1649730" cy="438150"/>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twoCellAnchor>
    <xdr:from>
      <xdr:col>13</xdr:col>
      <xdr:colOff>228600</xdr:colOff>
      <xdr:row>10</xdr:row>
      <xdr:rowOff>53340</xdr:rowOff>
    </xdr:from>
    <xdr:to>
      <xdr:col>16</xdr:col>
      <xdr:colOff>49530</xdr:colOff>
      <xdr:row>13</xdr:row>
      <xdr:rowOff>22860</xdr:rowOff>
    </xdr:to>
    <xdr:sp macro="" textlink="">
      <xdr:nvSpPr>
        <xdr:cNvPr id="13" name="TextBox 12">
          <a:hlinkClick xmlns:r="http://schemas.openxmlformats.org/officeDocument/2006/relationships" r:id="rId4" tooltip="Back to Reference Material"/>
          <a:extLst>
            <a:ext uri="{FF2B5EF4-FFF2-40B4-BE49-F238E27FC236}">
              <a16:creationId xmlns:a16="http://schemas.microsoft.com/office/drawing/2014/main" id="{00000000-0008-0000-0400-00000D000000}"/>
            </a:ext>
          </a:extLst>
        </xdr:cNvPr>
        <xdr:cNvSpPr txBox="1"/>
      </xdr:nvSpPr>
      <xdr:spPr>
        <a:xfrm>
          <a:off x="8153400" y="1615440"/>
          <a:ext cx="1649730" cy="438150"/>
        </a:xfrm>
        <a:prstGeom prst="rect">
          <a:avLst/>
        </a:prstGeom>
        <a:solidFill>
          <a:srgbClr val="5CC9BE"/>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ctr"/>
        <a:lstStyle/>
        <a:p>
          <a:pPr algn="ctr"/>
          <a:r>
            <a:rPr lang="en-US" sz="1100" b="1"/>
            <a:t>Return to Ref</a:t>
          </a:r>
          <a:r>
            <a:rPr lang="en-US" sz="1100" b="1" baseline="0"/>
            <a:t> Material</a:t>
          </a: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34</xdr:row>
      <xdr:rowOff>0</xdr:rowOff>
    </xdr:from>
    <xdr:to>
      <xdr:col>20</xdr:col>
      <xdr:colOff>398318</xdr:colOff>
      <xdr:row>35</xdr:row>
      <xdr:rowOff>107373</xdr:rowOff>
    </xdr:to>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12469091" y="5424055"/>
          <a:ext cx="398318" cy="263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0</xdr:col>
      <xdr:colOff>177371</xdr:colOff>
      <xdr:row>0</xdr:row>
      <xdr:rowOff>153195</xdr:rowOff>
    </xdr:from>
    <xdr:to>
      <xdr:col>13</xdr:col>
      <xdr:colOff>400679</xdr:colOff>
      <xdr:row>54</xdr:row>
      <xdr:rowOff>103798</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177371" y="153195"/>
          <a:ext cx="8393205" cy="8984624"/>
          <a:chOff x="177371" y="153195"/>
          <a:chExt cx="8342143" cy="8560417"/>
        </a:xfrm>
      </xdr:grpSpPr>
      <xdr:grpSp>
        <xdr:nvGrpSpPr>
          <xdr:cNvPr id="6" name="Group 5">
            <a:extLst>
              <a:ext uri="{FF2B5EF4-FFF2-40B4-BE49-F238E27FC236}">
                <a16:creationId xmlns:a16="http://schemas.microsoft.com/office/drawing/2014/main" id="{00000000-0008-0000-0500-000006000000}"/>
              </a:ext>
            </a:extLst>
          </xdr:cNvPr>
          <xdr:cNvGrpSpPr/>
        </xdr:nvGrpSpPr>
        <xdr:grpSpPr>
          <a:xfrm>
            <a:off x="177371" y="839526"/>
            <a:ext cx="8342143" cy="7874086"/>
            <a:chOff x="177371" y="399593"/>
            <a:chExt cx="8342143" cy="7874086"/>
          </a:xfrm>
        </xdr:grpSpPr>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228599" y="399593"/>
              <a:ext cx="6016659" cy="2102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a:solidFill>
                    <a:schemeClr val="dk1"/>
                  </a:solidFill>
                  <a:effectLst/>
                  <a:latin typeface="+mn-lt"/>
                  <a:ea typeface="+mn-ea"/>
                  <a:cs typeface="+mn-cs"/>
                </a:rPr>
                <a:t>- Use existing ERP-based business segmentation of your company</a:t>
              </a:r>
              <a:endParaRPr lang="de-DE" sz="1200">
                <a:effectLst/>
              </a:endParaRPr>
            </a:p>
            <a:p>
              <a:pPr rtl="0" eaLnBrk="1" latinLnBrk="0" hangingPunct="1"/>
              <a:r>
                <a:rPr lang="de-DE" sz="1200">
                  <a:solidFill>
                    <a:schemeClr val="dk1"/>
                  </a:solidFill>
                  <a:effectLst/>
                  <a:latin typeface="+mn-lt"/>
                  <a:ea typeface="+mn-ea"/>
                  <a:cs typeface="+mn-cs"/>
                </a:rPr>
                <a:t>- Apply high level screening before defining PARCs</a:t>
              </a:r>
              <a:endParaRPr lang="de-DE" sz="1200">
                <a:effectLst/>
              </a:endParaRPr>
            </a:p>
            <a:p>
              <a:pPr rtl="0" eaLnBrk="1" latinLnBrk="0" hangingPunct="1"/>
              <a:r>
                <a:rPr lang="de-DE" sz="1200" baseline="0">
                  <a:solidFill>
                    <a:schemeClr val="dk1"/>
                  </a:solidFill>
                  <a:effectLst/>
                  <a:latin typeface="+mn-lt"/>
                  <a:ea typeface="+mn-ea"/>
                  <a:cs typeface="+mn-cs"/>
                </a:rPr>
                <a:t>    -</a:t>
              </a:r>
              <a:r>
                <a:rPr lang="de-DE" sz="1200">
                  <a:solidFill>
                    <a:schemeClr val="dk1"/>
                  </a:solidFill>
                  <a:effectLst/>
                  <a:latin typeface="+mn-lt"/>
                  <a:ea typeface="+mn-ea"/>
                  <a:cs typeface="+mn-cs"/>
                </a:rPr>
                <a:t>Pareto-driven and/or hot-spot driven</a:t>
              </a:r>
              <a:endParaRPr lang="de-DE" sz="1200">
                <a:effectLst/>
              </a:endParaRPr>
            </a:p>
            <a:p>
              <a:pPr rtl="0" eaLnBrk="1" latinLnBrk="0" hangingPunct="1"/>
              <a:r>
                <a:rPr lang="de-DE" sz="1200">
                  <a:solidFill>
                    <a:schemeClr val="dk1"/>
                  </a:solidFill>
                  <a:effectLst/>
                  <a:latin typeface="+mn-lt"/>
                  <a:ea typeface="+mn-ea"/>
                  <a:cs typeface="+mn-cs"/>
                </a:rPr>
                <a:t>    -Applying company‘s SWOT perspective</a:t>
              </a:r>
              <a:endParaRPr lang="de-DE" sz="1200">
                <a:effectLst/>
              </a:endParaRPr>
            </a:p>
            <a:p>
              <a:pPr rtl="0" eaLnBrk="1" latinLnBrk="0" hangingPunct="1"/>
              <a:r>
                <a:rPr lang="de-DE" sz="1200">
                  <a:solidFill>
                    <a:schemeClr val="dk1"/>
                  </a:solidFill>
                  <a:effectLst/>
                  <a:latin typeface="+mn-lt"/>
                  <a:ea typeface="+mn-ea"/>
                  <a:cs typeface="+mn-cs"/>
                </a:rPr>
                <a:t>    -Use optionally an easy quick-check questionnaire</a:t>
              </a:r>
              <a:endParaRPr lang="de-DE" sz="1200">
                <a:effectLst/>
              </a:endParaRPr>
            </a:p>
            <a:p>
              <a:pPr rtl="0" eaLnBrk="1" latinLnBrk="0" hangingPunct="1"/>
              <a:r>
                <a:rPr lang="de-DE" sz="1200">
                  <a:solidFill>
                    <a:schemeClr val="dk1"/>
                  </a:solidFill>
                  <a:effectLst/>
                  <a:latin typeface="+mn-lt"/>
                  <a:ea typeface="+mn-ea"/>
                  <a:cs typeface="+mn-cs"/>
                </a:rPr>
                <a:t>- Product oriented PA(R)Cs</a:t>
              </a:r>
              <a:r>
                <a:rPr lang="de-DE" sz="1200" baseline="0">
                  <a:solidFill>
                    <a:schemeClr val="dk1"/>
                  </a:solidFill>
                  <a:effectLst/>
                  <a:latin typeface="+mn-lt"/>
                  <a:ea typeface="+mn-ea"/>
                  <a:cs typeface="+mn-cs"/>
                </a:rPr>
                <a:t> </a:t>
              </a:r>
              <a:r>
                <a:rPr lang="de-DE" sz="1200">
                  <a:solidFill>
                    <a:schemeClr val="dk1"/>
                  </a:solidFill>
                  <a:effectLst/>
                  <a:latin typeface="+mn-lt"/>
                  <a:ea typeface="+mn-ea"/>
                  <a:cs typeface="+mn-cs"/>
                </a:rPr>
                <a:t>may cover several applications,</a:t>
              </a:r>
              <a:r>
                <a:rPr lang="de-DE" sz="1200" baseline="0">
                  <a:solidFill>
                    <a:schemeClr val="dk1"/>
                  </a:solidFill>
                  <a:effectLst/>
                  <a:latin typeface="+mn-lt"/>
                  <a:ea typeface="+mn-ea"/>
                  <a:cs typeface="+mn-cs"/>
                </a:rPr>
                <a:t> </a:t>
              </a:r>
              <a:r>
                <a:rPr lang="de-DE" sz="1100">
                  <a:solidFill>
                    <a:schemeClr val="dk1"/>
                  </a:solidFill>
                  <a:effectLst/>
                  <a:latin typeface="+mn-lt"/>
                  <a:ea typeface="+mn-ea"/>
                  <a:cs typeface="+mn-cs"/>
                </a:rPr>
                <a:t>(regionalisation often not relevant)</a:t>
              </a:r>
              <a:r>
                <a:rPr lang="de-DE" sz="1100" baseline="0">
                  <a:solidFill>
                    <a:schemeClr val="dk1"/>
                  </a:solidFill>
                  <a:effectLst/>
                  <a:latin typeface="+mn-lt"/>
                  <a:ea typeface="+mn-ea"/>
                  <a:cs typeface="+mn-cs"/>
                </a:rPr>
                <a:t> </a:t>
              </a:r>
              <a:endParaRPr lang="de-DE" sz="1200">
                <a:effectLst/>
              </a:endParaRPr>
            </a:p>
            <a:p>
              <a:pPr rtl="0" eaLnBrk="1" latinLnBrk="0" hangingPunct="1"/>
              <a:r>
                <a:rPr lang="de-DE" sz="1200">
                  <a:solidFill>
                    <a:schemeClr val="dk1"/>
                  </a:solidFill>
                  <a:effectLst/>
                  <a:latin typeface="+mn-lt"/>
                  <a:ea typeface="+mn-ea"/>
                  <a:cs typeface="+mn-cs"/>
                </a:rPr>
                <a:t>- Application oriented PA(R)Cs may cover several products</a:t>
              </a:r>
              <a:endParaRPr lang="de-DE" sz="1200">
                <a:effectLst/>
              </a:endParaRPr>
            </a:p>
            <a:p>
              <a:pPr rtl="0" eaLnBrk="1" latinLnBrk="0" hangingPunct="1"/>
              <a:r>
                <a:rPr lang="de-DE" sz="1200">
                  <a:solidFill>
                    <a:schemeClr val="dk1"/>
                  </a:solidFill>
                  <a:effectLst/>
                  <a:latin typeface="+mn-lt"/>
                  <a:ea typeface="+mn-ea"/>
                  <a:cs typeface="+mn-cs"/>
                </a:rPr>
                <a:t>- Allow "Multi-PA(R)Cs" to be detailed later on</a:t>
              </a:r>
            </a:p>
            <a:p>
              <a:pPr rtl="0" eaLnBrk="1" latinLnBrk="0" hangingPunct="1"/>
              <a:r>
                <a:rPr lang="de-DE" sz="1200">
                  <a:effectLst/>
                </a:rPr>
                <a:t>- Nevertheless</a:t>
              </a:r>
              <a:r>
                <a:rPr lang="de-DE" sz="1200" baseline="0">
                  <a:effectLst/>
                </a:rPr>
                <a:t> </a:t>
              </a:r>
              <a:r>
                <a:rPr lang="de-DE" sz="1100" baseline="0">
                  <a:solidFill>
                    <a:schemeClr val="dk1"/>
                  </a:solidFill>
                  <a:effectLst/>
                  <a:latin typeface="+mn-lt"/>
                  <a:ea typeface="+mn-ea"/>
                  <a:cs typeface="+mn-cs"/>
                </a:rPr>
                <a:t>"</a:t>
              </a:r>
              <a:r>
                <a:rPr lang="de-DE" sz="1100">
                  <a:solidFill>
                    <a:schemeClr val="dk1"/>
                  </a:solidFill>
                  <a:effectLst/>
                  <a:latin typeface="+mn-lt"/>
                  <a:ea typeface="+mn-ea"/>
                  <a:cs typeface="+mn-cs"/>
                </a:rPr>
                <a:t>Multi-PAR()Cs" may be</a:t>
              </a:r>
              <a:r>
                <a:rPr lang="de-DE" sz="1100" baseline="0">
                  <a:solidFill>
                    <a:schemeClr val="dk1"/>
                  </a:solidFill>
                  <a:effectLst/>
                  <a:latin typeface="+mn-lt"/>
                  <a:ea typeface="+mn-ea"/>
                  <a:cs typeface="+mn-cs"/>
                </a:rPr>
                <a:t> assessed based on present knowledge (conservative    approach)</a:t>
              </a:r>
              <a:endParaRPr lang="de-DE" sz="1200">
                <a:effectLst/>
              </a:endParaRPr>
            </a:p>
            <a:p>
              <a:endParaRPr lang="de-DE" sz="1200"/>
            </a:p>
          </xdr:txBody>
        </xdr:sp>
        <xdr:pic>
          <xdr:nvPicPr>
            <xdr:cNvPr id="33" name="Grafik 3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1"/>
            <a:stretch>
              <a:fillRect/>
            </a:stretch>
          </xdr:blipFill>
          <xdr:spPr>
            <a:xfrm>
              <a:off x="203481" y="2617494"/>
              <a:ext cx="6045705" cy="2599955"/>
            </a:xfrm>
            <a:prstGeom prst="rect">
              <a:avLst/>
            </a:prstGeom>
          </xdr:spPr>
        </xdr:pic>
        <xdr:sp macro="" textlink="">
          <xdr:nvSpPr>
            <xdr:cNvPr id="36" name="Textfeld 35">
              <a:extLst>
                <a:ext uri="{FF2B5EF4-FFF2-40B4-BE49-F238E27FC236}">
                  <a16:creationId xmlns:a16="http://schemas.microsoft.com/office/drawing/2014/main" id="{00000000-0008-0000-0500-000024000000}"/>
                </a:ext>
              </a:extLst>
            </xdr:cNvPr>
            <xdr:cNvSpPr txBox="1"/>
          </xdr:nvSpPr>
          <xdr:spPr>
            <a:xfrm>
              <a:off x="526169" y="7654751"/>
              <a:ext cx="5349868" cy="618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Terms used like "product main group", "product group", "product", "strategic</a:t>
              </a:r>
              <a:r>
                <a:rPr lang="de-DE" sz="1100" baseline="0"/>
                <a:t> sub end markets", "market (sub) segments" are generic substitutes for product and market structures and may differ by company</a:t>
              </a:r>
              <a:endParaRPr lang="de-DE" sz="1100"/>
            </a:p>
          </xdr:txBody>
        </xdr:sp>
        <xdr:grpSp>
          <xdr:nvGrpSpPr>
            <xdr:cNvPr id="5" name="Group 4">
              <a:extLst>
                <a:ext uri="{FF2B5EF4-FFF2-40B4-BE49-F238E27FC236}">
                  <a16:creationId xmlns:a16="http://schemas.microsoft.com/office/drawing/2014/main" id="{00000000-0008-0000-0500-000005000000}"/>
                </a:ext>
              </a:extLst>
            </xdr:cNvPr>
            <xdr:cNvGrpSpPr/>
          </xdr:nvGrpSpPr>
          <xdr:grpSpPr>
            <a:xfrm>
              <a:off x="177371" y="5361490"/>
              <a:ext cx="6056097" cy="2169746"/>
              <a:chOff x="189159" y="5361490"/>
              <a:chExt cx="6056097" cy="2169746"/>
            </a:xfrm>
          </xdr:grpSpPr>
          <xdr:sp macro="" textlink="">
            <xdr:nvSpPr>
              <xdr:cNvPr id="3" name="Rectangle 2">
                <a:extLst>
                  <a:ext uri="{FF2B5EF4-FFF2-40B4-BE49-F238E27FC236}">
                    <a16:creationId xmlns:a16="http://schemas.microsoft.com/office/drawing/2014/main" id="{00000000-0008-0000-0500-000003000000}"/>
                  </a:ext>
                </a:extLst>
              </xdr:cNvPr>
              <xdr:cNvSpPr/>
            </xdr:nvSpPr>
            <xdr:spPr bwMode="auto">
              <a:xfrm>
                <a:off x="2101392" y="5801412"/>
                <a:ext cx="377072" cy="27494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en-US" sz="1100"/>
                  <a:t>Yes</a:t>
                </a:r>
              </a:p>
            </xdr:txBody>
          </xdr:sp>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194943" y="5361490"/>
                <a:ext cx="6050313" cy="468165"/>
              </a:xfrm>
              <a:prstGeom prst="rect">
                <a:avLst/>
              </a:prstGeom>
              <a:solidFill>
                <a:schemeClr val="bg1">
                  <a:lumMod val="75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spcFirstLastPara="0" vert="horz" wrap="square" lIns="148590" tIns="148590" rIns="148590" bIns="148590" numCol="1" spcCol="1270" anchor="t" anchorCtr="0">
                <a:noAutofit/>
              </a:bodyPr>
              <a:lstStyle/>
              <a:p>
                <a:pPr marL="0" marR="0" lvl="0" indent="0" algn="ctr" defTabSz="1733550" eaLnBrk="1" fontAlgn="auto" latinLnBrk="0" hangingPunct="1">
                  <a:lnSpc>
                    <a:spcPct val="90000"/>
                  </a:lnSpc>
                  <a:spcBef>
                    <a:spcPct val="0"/>
                  </a:spcBef>
                  <a:spcAft>
                    <a:spcPct val="35000"/>
                  </a:spcAft>
                  <a:buClrTx/>
                  <a:buSzTx/>
                  <a:buFontTx/>
                  <a:buNone/>
                  <a:tabLst/>
                  <a:defRPr/>
                </a:pPr>
                <a:r>
                  <a:rPr lang="en-US" sz="1050">
                    <a:solidFill>
                      <a:schemeClr val="tx1"/>
                    </a:solidFill>
                    <a:effectLst/>
                    <a:latin typeface="+mn-lt"/>
                    <a:ea typeface="+mn-ea"/>
                    <a:cs typeface="+mn-cs"/>
                  </a:rPr>
                  <a:t>Are any material sustainability-related opportunities or risks known</a:t>
                </a:r>
                <a:r>
                  <a:rPr lang="en-US" sz="1050" baseline="0">
                    <a:solidFill>
                      <a:schemeClr val="tx1"/>
                    </a:solidFill>
                    <a:effectLst/>
                    <a:latin typeface="+mn-lt"/>
                    <a:ea typeface="+mn-ea"/>
                    <a:cs typeface="+mn-cs"/>
                  </a:rPr>
                  <a:t> for </a:t>
                </a:r>
                <a:r>
                  <a:rPr lang="en-US" sz="1050" u="sng" baseline="0">
                    <a:solidFill>
                      <a:schemeClr val="tx1"/>
                    </a:solidFill>
                    <a:effectLst/>
                    <a:latin typeface="+mn-lt"/>
                    <a:ea typeface="+mn-ea"/>
                    <a:cs typeface="+mn-cs"/>
                  </a:rPr>
                  <a:t>parts</a:t>
                </a:r>
                <a:r>
                  <a:rPr lang="en-US" sz="1050" baseline="0">
                    <a:solidFill>
                      <a:schemeClr val="tx1"/>
                    </a:solidFill>
                    <a:effectLst/>
                    <a:latin typeface="+mn-lt"/>
                    <a:ea typeface="+mn-ea"/>
                    <a:cs typeface="+mn-cs"/>
                  </a:rPr>
                  <a:t> of the PARC which are different from the rest of the PARC or are region-specific?</a:t>
                </a:r>
                <a:endParaRPr lang="en-US" sz="1050">
                  <a:solidFill>
                    <a:schemeClr val="tx1"/>
                  </a:solidFill>
                  <a:effectLst/>
                </a:endParaRPr>
              </a:p>
              <a:p>
                <a:pPr lvl="0" algn="ctr" defTabSz="1733550">
                  <a:lnSpc>
                    <a:spcPct val="90000"/>
                  </a:lnSpc>
                  <a:spcBef>
                    <a:spcPct val="0"/>
                  </a:spcBef>
                  <a:spcAft>
                    <a:spcPct val="35000"/>
                  </a:spcAft>
                </a:pPr>
                <a:endParaRPr lang="en-US" sz="1050" kern="1200">
                  <a:solidFill>
                    <a:schemeClr val="tx1"/>
                  </a:solidFill>
                </a:endParaRPr>
              </a:p>
            </xdr:txBody>
          </xdr:sp>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89159" y="6223981"/>
                <a:ext cx="2811139" cy="1307255"/>
              </a:xfrm>
              <a:prstGeom prst="rect">
                <a:avLst/>
              </a:prstGeom>
              <a:solidFill>
                <a:schemeClr val="bg1">
                  <a:lumMod val="75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spcFirstLastPara="0" vert="horz" wrap="square" lIns="148590" tIns="148590" rIns="148590" bIns="148590" numCol="1" spcCol="1270" anchor="ctr" anchorCtr="0">
                <a:noAutofit/>
              </a:bodyPr>
              <a:lstStyle/>
              <a:p>
                <a:pPr lvl="0" algn="ctr" defTabSz="1733550">
                  <a:lnSpc>
                    <a:spcPct val="90000"/>
                  </a:lnSpc>
                  <a:spcBef>
                    <a:spcPct val="0"/>
                  </a:spcBef>
                  <a:spcAft>
                    <a:spcPct val="35000"/>
                  </a:spcAft>
                </a:pPr>
                <a:r>
                  <a:rPr lang="en-US" sz="1000" b="1" kern="1200">
                    <a:solidFill>
                      <a:schemeClr val="tx1"/>
                    </a:solidFill>
                  </a:rPr>
                  <a:t>Heterogeneous PARC structure (Multi-PARC):</a:t>
                </a:r>
              </a:p>
              <a:p>
                <a:pPr lvl="0" algn="ctr" defTabSz="1733550">
                  <a:lnSpc>
                    <a:spcPct val="90000"/>
                  </a:lnSpc>
                  <a:spcBef>
                    <a:spcPct val="0"/>
                  </a:spcBef>
                  <a:spcAft>
                    <a:spcPct val="35000"/>
                  </a:spcAft>
                </a:pPr>
                <a:r>
                  <a:rPr lang="en-US" sz="1000" b="0" kern="1200">
                    <a:solidFill>
                      <a:schemeClr val="tx1"/>
                    </a:solidFill>
                  </a:rPr>
                  <a:t>Divide PARC into two or more sub PARCS detailing</a:t>
                </a:r>
              </a:p>
              <a:p>
                <a:pPr marL="171450" lvl="0" indent="-171450" algn="ctr" defTabSz="1733550">
                  <a:lnSpc>
                    <a:spcPct val="90000"/>
                  </a:lnSpc>
                  <a:spcBef>
                    <a:spcPct val="0"/>
                  </a:spcBef>
                  <a:spcAft>
                    <a:spcPct val="35000"/>
                  </a:spcAft>
                  <a:buFont typeface="Arial" panose="020B0604020202020204" pitchFamily="34" charset="0"/>
                  <a:buChar char="•"/>
                </a:pPr>
                <a:r>
                  <a:rPr lang="en-US" sz="1000" b="0" u="sng" kern="1200">
                    <a:solidFill>
                      <a:schemeClr val="tx1"/>
                    </a:solidFill>
                  </a:rPr>
                  <a:t>Products</a:t>
                </a:r>
                <a:r>
                  <a:rPr lang="en-US" sz="1000" b="0" u="none" kern="1200">
                    <a:solidFill>
                      <a:schemeClr val="tx1"/>
                    </a:solidFill>
                  </a:rPr>
                  <a:t>: Product Main Groups, Product</a:t>
                </a:r>
                <a:r>
                  <a:rPr lang="en-US" sz="1000" b="0" u="none" kern="1200" baseline="0">
                    <a:solidFill>
                      <a:schemeClr val="tx1"/>
                    </a:solidFill>
                  </a:rPr>
                  <a:t> Groups, Products</a:t>
                </a:r>
              </a:p>
              <a:p>
                <a:pPr marL="171450" lvl="0" indent="-171450" algn="ctr" defTabSz="1733550">
                  <a:lnSpc>
                    <a:spcPct val="90000"/>
                  </a:lnSpc>
                  <a:spcBef>
                    <a:spcPct val="0"/>
                  </a:spcBef>
                  <a:spcAft>
                    <a:spcPct val="35000"/>
                  </a:spcAft>
                  <a:buFont typeface="Arial" panose="020B0604020202020204" pitchFamily="34" charset="0"/>
                  <a:buChar char="•"/>
                </a:pPr>
                <a:r>
                  <a:rPr lang="en-US" sz="1000" b="0" u="sng" kern="1200">
                    <a:solidFill>
                      <a:schemeClr val="tx1"/>
                    </a:solidFill>
                  </a:rPr>
                  <a:t>Applications</a:t>
                </a:r>
                <a:r>
                  <a:rPr lang="en-US" sz="1000" b="0" u="none" kern="1200">
                    <a:solidFill>
                      <a:schemeClr val="tx1"/>
                    </a:solidFill>
                  </a:rPr>
                  <a:t>: Market Subsegment CRM</a:t>
                </a:r>
              </a:p>
              <a:p>
                <a:pPr marL="171450" lvl="0" indent="-171450" algn="ctr" defTabSz="1733550">
                  <a:lnSpc>
                    <a:spcPct val="90000"/>
                  </a:lnSpc>
                  <a:spcBef>
                    <a:spcPct val="0"/>
                  </a:spcBef>
                  <a:spcAft>
                    <a:spcPct val="35000"/>
                  </a:spcAft>
                  <a:buFont typeface="Arial" panose="020B0604020202020204" pitchFamily="34" charset="0"/>
                  <a:buChar char="•"/>
                </a:pPr>
                <a:r>
                  <a:rPr lang="en-US" sz="1000" b="0" u="sng" kern="1200">
                    <a:solidFill>
                      <a:schemeClr val="tx1"/>
                    </a:solidFill>
                  </a:rPr>
                  <a:t>Regions</a:t>
                </a:r>
                <a:r>
                  <a:rPr lang="en-US" sz="1000" b="0" u="none" kern="1200">
                    <a:solidFill>
                      <a:schemeClr val="tx1"/>
                    </a:solidFill>
                  </a:rPr>
                  <a:t>: Eligible list of regions</a:t>
                </a:r>
                <a:endParaRPr lang="en-US" sz="1000" b="0" u="sng" kern="1200">
                  <a:solidFill>
                    <a:schemeClr val="tx1"/>
                  </a:solidFill>
                </a:endParaRPr>
              </a:p>
            </xdr:txBody>
          </xdr:sp>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3417929" y="6231604"/>
                <a:ext cx="2808337" cy="1296367"/>
              </a:xfrm>
              <a:prstGeom prst="rect">
                <a:avLst/>
              </a:prstGeom>
              <a:solidFill>
                <a:schemeClr val="bg1">
                  <a:lumMod val="75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spcFirstLastPara="0" vert="horz" wrap="square" lIns="148590" tIns="148590" rIns="148590" bIns="148590" numCol="1" spcCol="1270" anchor="ctr" anchorCtr="0">
                <a:noAutofit/>
              </a:bodyPr>
              <a:lstStyle/>
              <a:p>
                <a:pPr lvl="0" algn="ctr" defTabSz="1733550">
                  <a:lnSpc>
                    <a:spcPct val="90000"/>
                  </a:lnSpc>
                  <a:spcBef>
                    <a:spcPct val="0"/>
                  </a:spcBef>
                  <a:spcAft>
                    <a:spcPct val="35000"/>
                  </a:spcAft>
                </a:pPr>
                <a:r>
                  <a:rPr lang="en-US" sz="1000" b="1" kern="1200">
                    <a:solidFill>
                      <a:schemeClr val="tx1"/>
                    </a:solidFill>
                  </a:rPr>
                  <a:t>Homogeneous PARC structure (Mono-PARC):</a:t>
                </a:r>
              </a:p>
              <a:p>
                <a:pPr lvl="0" algn="ctr" defTabSz="1733550">
                  <a:lnSpc>
                    <a:spcPct val="90000"/>
                  </a:lnSpc>
                  <a:spcBef>
                    <a:spcPct val="0"/>
                  </a:spcBef>
                  <a:spcAft>
                    <a:spcPct val="35000"/>
                  </a:spcAft>
                </a:pPr>
                <a:r>
                  <a:rPr lang="en-US" sz="1000" b="0" kern="1200">
                    <a:solidFill>
                      <a:schemeClr val="tx1"/>
                    </a:solidFill>
                  </a:rPr>
                  <a:t>Do</a:t>
                </a:r>
                <a:r>
                  <a:rPr lang="en-US" sz="1000" b="0" kern="1200" baseline="0">
                    <a:solidFill>
                      <a:schemeClr val="tx1"/>
                    </a:solidFill>
                  </a:rPr>
                  <a:t> not further subdivide PARC</a:t>
                </a:r>
                <a:endParaRPr lang="en-US" sz="1000" b="0" kern="1200">
                  <a:solidFill>
                    <a:schemeClr val="tx1"/>
                  </a:solidFill>
                </a:endParaRPr>
              </a:p>
            </xdr:txBody>
          </xdr:sp>
          <xdr:cxnSp macro="">
            <xdr:nvCxnSpPr>
              <xdr:cNvPr id="9" name="Straight Connector 8">
                <a:extLst>
                  <a:ext uri="{FF2B5EF4-FFF2-40B4-BE49-F238E27FC236}">
                    <a16:creationId xmlns:a16="http://schemas.microsoft.com/office/drawing/2014/main" id="{00000000-0008-0000-0500-000009000000}"/>
                  </a:ext>
                </a:extLst>
              </xdr:cNvPr>
              <xdr:cNvCxnSpPr/>
            </xdr:nvCxnSpPr>
            <xdr:spPr bwMode="auto">
              <a:xfrm>
                <a:off x="1591081" y="6031211"/>
                <a:ext cx="3219441" cy="11247"/>
              </a:xfrm>
              <a:prstGeom prst="line">
                <a:avLst/>
              </a:pr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Straight Connector 24">
                <a:extLst>
                  <a:ext uri="{FF2B5EF4-FFF2-40B4-BE49-F238E27FC236}">
                    <a16:creationId xmlns:a16="http://schemas.microsoft.com/office/drawing/2014/main" id="{00000000-0008-0000-0500-000019000000}"/>
                  </a:ext>
                </a:extLst>
              </xdr:cNvPr>
              <xdr:cNvCxnSpPr/>
            </xdr:nvCxnSpPr>
            <xdr:spPr bwMode="auto">
              <a:xfrm flipH="1">
                <a:off x="3216635" y="5807000"/>
                <a:ext cx="1145" cy="233389"/>
              </a:xfrm>
              <a:prstGeom prst="line">
                <a:avLst/>
              </a:pr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Straight Arrow Connector 29">
                <a:extLst>
                  <a:ext uri="{FF2B5EF4-FFF2-40B4-BE49-F238E27FC236}">
                    <a16:creationId xmlns:a16="http://schemas.microsoft.com/office/drawing/2014/main" id="{00000000-0008-0000-0500-00001E000000}"/>
                  </a:ext>
                </a:extLst>
              </xdr:cNvPr>
              <xdr:cNvCxnSpPr/>
            </xdr:nvCxnSpPr>
            <xdr:spPr bwMode="auto">
              <a:xfrm flipH="1">
                <a:off x="1587916" y="6038697"/>
                <a:ext cx="215" cy="234270"/>
              </a:xfrm>
              <a:prstGeom prst="straightConnector1">
                <a:avLst/>
              </a:pr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Straight Arrow Connector 31">
                <a:extLst>
                  <a:ext uri="{FF2B5EF4-FFF2-40B4-BE49-F238E27FC236}">
                    <a16:creationId xmlns:a16="http://schemas.microsoft.com/office/drawing/2014/main" id="{00000000-0008-0000-0500-000020000000}"/>
                  </a:ext>
                </a:extLst>
              </xdr:cNvPr>
              <xdr:cNvCxnSpPr/>
            </xdr:nvCxnSpPr>
            <xdr:spPr bwMode="auto">
              <a:xfrm flipH="1">
                <a:off x="4816083" y="6036816"/>
                <a:ext cx="3444" cy="255595"/>
              </a:xfrm>
              <a:prstGeom prst="straightConnector1">
                <a:avLst/>
              </a:pr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0" name="Rectangle 19">
                <a:extLst>
                  <a:ext uri="{FF2B5EF4-FFF2-40B4-BE49-F238E27FC236}">
                    <a16:creationId xmlns:a16="http://schemas.microsoft.com/office/drawing/2014/main" id="{00000000-0008-0000-0500-000014000000}"/>
                  </a:ext>
                </a:extLst>
              </xdr:cNvPr>
              <xdr:cNvSpPr/>
            </xdr:nvSpPr>
            <xdr:spPr bwMode="auto">
              <a:xfrm>
                <a:off x="3798217" y="5801412"/>
                <a:ext cx="377072" cy="27494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lang="en-US" sz="1100"/>
                  <a:t>No</a:t>
                </a:r>
              </a:p>
            </xdr:txBody>
          </xdr:sp>
        </xdr:grpSp>
        <xdr:sp macro="" textlink="">
          <xdr:nvSpPr>
            <xdr:cNvPr id="21" name="TextBox 20">
              <a:hlinkClick xmlns:r="http://schemas.openxmlformats.org/officeDocument/2006/relationships" r:id="rId2" tooltip="Go to Start"/>
              <a:extLst>
                <a:ext uri="{FF2B5EF4-FFF2-40B4-BE49-F238E27FC236}">
                  <a16:creationId xmlns:a16="http://schemas.microsoft.com/office/drawing/2014/main" id="{00000000-0008-0000-0500-000015000000}"/>
                </a:ext>
              </a:extLst>
            </xdr:cNvPr>
            <xdr:cNvSpPr txBox="1"/>
          </xdr:nvSpPr>
          <xdr:spPr>
            <a:xfrm>
              <a:off x="6869784" y="451694"/>
              <a:ext cx="1649730" cy="438150"/>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grpSp>
      <xdr:sp macro="" textlink="">
        <xdr:nvSpPr>
          <xdr:cNvPr id="4" name="Rounded Rectangle 3">
            <a:extLst>
              <a:ext uri="{FF2B5EF4-FFF2-40B4-BE49-F238E27FC236}">
                <a16:creationId xmlns:a16="http://schemas.microsoft.com/office/drawing/2014/main" id="{00000000-0008-0000-0500-000004000000}"/>
              </a:ext>
            </a:extLst>
          </xdr:cNvPr>
          <xdr:cNvSpPr/>
        </xdr:nvSpPr>
        <xdr:spPr bwMode="auto">
          <a:xfrm>
            <a:off x="1586882" y="153195"/>
            <a:ext cx="2468880" cy="457200"/>
          </a:xfrm>
          <a:prstGeom prst="roundRect">
            <a:avLst/>
          </a:prstGeom>
          <a:solidFill>
            <a:srgbClr val="1B1A5B"/>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US" sz="1800">
                <a:solidFill>
                  <a:schemeClr val="bg1"/>
                </a:solidFill>
                <a:latin typeface="Arial" panose="020B0604020202020204" pitchFamily="34" charset="0"/>
                <a:cs typeface="Arial" panose="020B0604020202020204" pitchFamily="34" charset="0"/>
              </a:rPr>
              <a:t>PARC Definition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356075</xdr:colOff>
      <xdr:row>4</xdr:row>
      <xdr:rowOff>62313</xdr:rowOff>
    </xdr:from>
    <xdr:to>
      <xdr:col>9</xdr:col>
      <xdr:colOff>498505</xdr:colOff>
      <xdr:row>8</xdr:row>
      <xdr:rowOff>97920</xdr:rowOff>
    </xdr:to>
    <xdr:sp macro="" textlink="">
      <xdr:nvSpPr>
        <xdr:cNvPr id="4" name="Rectangle 3">
          <a:extLst>
            <a:ext uri="{FF2B5EF4-FFF2-40B4-BE49-F238E27FC236}">
              <a16:creationId xmlns:a16="http://schemas.microsoft.com/office/drawing/2014/main" id="{00000000-0008-0000-0600-000004000000}"/>
            </a:ext>
          </a:extLst>
        </xdr:cNvPr>
        <xdr:cNvSpPr/>
      </xdr:nvSpPr>
      <xdr:spPr bwMode="auto">
        <a:xfrm>
          <a:off x="10148131" y="7014673"/>
          <a:ext cx="2563738" cy="961401"/>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fr-BE" sz="1100"/>
        </a:p>
      </xdr:txBody>
    </xdr:sp>
    <xdr:clientData/>
  </xdr:twoCellAnchor>
  <xdr:twoCellAnchor editAs="oneCell">
    <xdr:from>
      <xdr:col>0</xdr:col>
      <xdr:colOff>241611</xdr:colOff>
      <xdr:row>43</xdr:row>
      <xdr:rowOff>1148</xdr:rowOff>
    </xdr:from>
    <xdr:to>
      <xdr:col>13</xdr:col>
      <xdr:colOff>100678</xdr:colOff>
      <xdr:row>94</xdr:row>
      <xdr:rowOff>114301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1611" y="7478273"/>
          <a:ext cx="7783867" cy="8371328"/>
        </a:xfrm>
        <a:prstGeom prst="rect">
          <a:avLst/>
        </a:prstGeom>
      </xdr:spPr>
    </xdr:pic>
    <xdr:clientData/>
  </xdr:twoCellAnchor>
  <xdr:twoCellAnchor editAs="oneCell">
    <xdr:from>
      <xdr:col>0</xdr:col>
      <xdr:colOff>466725</xdr:colOff>
      <xdr:row>18</xdr:row>
      <xdr:rowOff>66676</xdr:rowOff>
    </xdr:from>
    <xdr:to>
      <xdr:col>12</xdr:col>
      <xdr:colOff>476250</xdr:colOff>
      <xdr:row>31</xdr:row>
      <xdr:rowOff>66955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466725" y="3495676"/>
          <a:ext cx="7324725" cy="2105304"/>
        </a:xfrm>
        <a:prstGeom prst="rect">
          <a:avLst/>
        </a:prstGeom>
      </xdr:spPr>
    </xdr:pic>
    <xdr:clientData/>
  </xdr:twoCellAnchor>
  <xdr:twoCellAnchor editAs="oneCell">
    <xdr:from>
      <xdr:col>0</xdr:col>
      <xdr:colOff>476250</xdr:colOff>
      <xdr:row>3</xdr:row>
      <xdr:rowOff>257174</xdr:rowOff>
    </xdr:from>
    <xdr:to>
      <xdr:col>13</xdr:col>
      <xdr:colOff>34998</xdr:colOff>
      <xdr:row>17</xdr:row>
      <xdr:rowOff>152400</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476250" y="1000124"/>
          <a:ext cx="7483548" cy="2419351"/>
        </a:xfrm>
        <a:prstGeom prst="rect">
          <a:avLst/>
        </a:prstGeom>
      </xdr:spPr>
    </xdr:pic>
    <xdr:clientData/>
  </xdr:twoCellAnchor>
  <xdr:twoCellAnchor editAs="oneCell">
    <xdr:from>
      <xdr:col>4</xdr:col>
      <xdr:colOff>514350</xdr:colOff>
      <xdr:row>31</xdr:row>
      <xdr:rowOff>66674</xdr:rowOff>
    </xdr:from>
    <xdr:to>
      <xdr:col>9</xdr:col>
      <xdr:colOff>228600</xdr:colOff>
      <xdr:row>42</xdr:row>
      <xdr:rowOff>114300</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842" t="16948" r="9028" b="15197"/>
        <a:stretch/>
      </xdr:blipFill>
      <xdr:spPr bwMode="auto">
        <a:xfrm>
          <a:off x="2952750" y="5600699"/>
          <a:ext cx="2762250" cy="1828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521970</xdr:colOff>
      <xdr:row>10</xdr:row>
      <xdr:rowOff>15240</xdr:rowOff>
    </xdr:from>
    <xdr:to>
      <xdr:col>16</xdr:col>
      <xdr:colOff>294250</xdr:colOff>
      <xdr:row>12</xdr:row>
      <xdr:rowOff>143413</xdr:rowOff>
    </xdr:to>
    <xdr:sp macro="" textlink="">
      <xdr:nvSpPr>
        <xdr:cNvPr id="11" name="TextBox 10">
          <a:hlinkClick xmlns:r="http://schemas.openxmlformats.org/officeDocument/2006/relationships" r:id="rId5" tooltip="Go to Start"/>
          <a:extLst>
            <a:ext uri="{FF2B5EF4-FFF2-40B4-BE49-F238E27FC236}">
              <a16:creationId xmlns:a16="http://schemas.microsoft.com/office/drawing/2014/main" id="{00000000-0008-0000-0600-00000B000000}"/>
            </a:ext>
          </a:extLst>
        </xdr:cNvPr>
        <xdr:cNvSpPr txBox="1"/>
      </xdr:nvSpPr>
      <xdr:spPr>
        <a:xfrm>
          <a:off x="8644890" y="2438400"/>
          <a:ext cx="1646800" cy="440593"/>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twoCellAnchor>
    <xdr:from>
      <xdr:col>13</xdr:col>
      <xdr:colOff>521970</xdr:colOff>
      <xdr:row>3</xdr:row>
      <xdr:rowOff>34290</xdr:rowOff>
    </xdr:from>
    <xdr:to>
      <xdr:col>16</xdr:col>
      <xdr:colOff>294250</xdr:colOff>
      <xdr:row>4</xdr:row>
      <xdr:rowOff>55783</xdr:rowOff>
    </xdr:to>
    <xdr:sp macro="" textlink="">
      <xdr:nvSpPr>
        <xdr:cNvPr id="9" name="TextBox 8">
          <a:hlinkClick xmlns:r="http://schemas.openxmlformats.org/officeDocument/2006/relationships" r:id="rId6" tooltip="Go to PSA Assessment"/>
          <a:extLst>
            <a:ext uri="{FF2B5EF4-FFF2-40B4-BE49-F238E27FC236}">
              <a16:creationId xmlns:a16="http://schemas.microsoft.com/office/drawing/2014/main" id="{00000000-0008-0000-0600-000009000000}"/>
            </a:ext>
          </a:extLst>
        </xdr:cNvPr>
        <xdr:cNvSpPr txBox="1"/>
      </xdr:nvSpPr>
      <xdr:spPr>
        <a:xfrm>
          <a:off x="8644890" y="1101090"/>
          <a:ext cx="1646800" cy="440593"/>
        </a:xfrm>
        <a:prstGeom prst="rect">
          <a:avLst/>
        </a:prstGeom>
        <a:solidFill>
          <a:srgbClr val="1B1A5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Go</a:t>
          </a:r>
          <a:r>
            <a:rPr lang="en-US" sz="1100" b="1" baseline="0"/>
            <a:t> to PSA Assessment</a:t>
          </a:r>
          <a:endParaRPr lang="en-US" sz="1100" b="1"/>
        </a:p>
      </xdr:txBody>
    </xdr:sp>
    <xdr:clientData/>
  </xdr:twoCellAnchor>
  <xdr:twoCellAnchor>
    <xdr:from>
      <xdr:col>13</xdr:col>
      <xdr:colOff>521970</xdr:colOff>
      <xdr:row>5</xdr:row>
      <xdr:rowOff>152400</xdr:rowOff>
    </xdr:from>
    <xdr:to>
      <xdr:col>16</xdr:col>
      <xdr:colOff>294250</xdr:colOff>
      <xdr:row>8</xdr:row>
      <xdr:rowOff>124363</xdr:rowOff>
    </xdr:to>
    <xdr:sp macro="" textlink="">
      <xdr:nvSpPr>
        <xdr:cNvPr id="10" name="TextBox 9">
          <a:hlinkClick xmlns:r="http://schemas.openxmlformats.org/officeDocument/2006/relationships" r:id="rId7" tooltip="Go to PSA Glossary"/>
          <a:extLst>
            <a:ext uri="{FF2B5EF4-FFF2-40B4-BE49-F238E27FC236}">
              <a16:creationId xmlns:a16="http://schemas.microsoft.com/office/drawing/2014/main" id="{00000000-0008-0000-0600-00000A000000}"/>
            </a:ext>
          </a:extLst>
        </xdr:cNvPr>
        <xdr:cNvSpPr txBox="1"/>
      </xdr:nvSpPr>
      <xdr:spPr>
        <a:xfrm>
          <a:off x="8644890" y="1794510"/>
          <a:ext cx="1646800" cy="440593"/>
        </a:xfrm>
        <a:prstGeom prst="rect">
          <a:avLst/>
        </a:prstGeom>
        <a:solidFill>
          <a:srgbClr val="5CC9BE"/>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lstStyle/>
        <a:p>
          <a:pPr algn="ctr"/>
          <a:r>
            <a:rPr lang="en-US" sz="1100" b="1">
              <a:solidFill>
                <a:schemeClr val="bg1"/>
              </a:solidFill>
            </a:rPr>
            <a:t>Go to PSA Glossary</a:t>
          </a:r>
        </a:p>
      </xdr:txBody>
    </xdr:sp>
    <xdr:clientData/>
  </xdr:twoCellAnchor>
  <xdr:twoCellAnchor>
    <xdr:from>
      <xdr:col>0</xdr:col>
      <xdr:colOff>571500</xdr:colOff>
      <xdr:row>0</xdr:row>
      <xdr:rowOff>335280</xdr:rowOff>
    </xdr:from>
    <xdr:to>
      <xdr:col>13</xdr:col>
      <xdr:colOff>22860</xdr:colOff>
      <xdr:row>3</xdr:row>
      <xdr:rowOff>15240</xdr:rowOff>
    </xdr:to>
    <xdr:sp macro="" textlink="">
      <xdr:nvSpPr>
        <xdr:cNvPr id="3" name="TextBox 2">
          <a:extLst>
            <a:ext uri="{FF2B5EF4-FFF2-40B4-BE49-F238E27FC236}">
              <a16:creationId xmlns:a16="http://schemas.microsoft.com/office/drawing/2014/main" id="{3760AFBE-E5D6-499F-856E-E2F69CE59469}"/>
            </a:ext>
          </a:extLst>
        </xdr:cNvPr>
        <xdr:cNvSpPr txBox="1"/>
      </xdr:nvSpPr>
      <xdr:spPr>
        <a:xfrm>
          <a:off x="571500" y="335280"/>
          <a:ext cx="7574280" cy="739140"/>
        </a:xfrm>
        <a:prstGeom prst="rect">
          <a:avLst/>
        </a:prstGeom>
        <a:solidFill>
          <a:srgbClr val="1B1A5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H" sz="1400" b="1">
              <a:solidFill>
                <a:schemeClr val="bg1"/>
              </a:solidFill>
            </a:rPr>
            <a:t>WBCSD Portfolio</a:t>
          </a:r>
          <a:r>
            <a:rPr lang="en-CH" sz="1400" b="1" baseline="0">
              <a:solidFill>
                <a:schemeClr val="bg1"/>
              </a:solidFill>
            </a:rPr>
            <a:t> Sustainable Assessment (PSA) Guidance for Chemical Industry</a:t>
          </a:r>
          <a:br>
            <a:rPr lang="en-CH" sz="1400" b="1" baseline="0">
              <a:solidFill>
                <a:schemeClr val="bg1"/>
              </a:solidFill>
            </a:rPr>
          </a:br>
          <a:r>
            <a:rPr lang="en-CH" sz="1400" b="1" baseline="0">
              <a:solidFill>
                <a:schemeClr val="bg1"/>
              </a:solidFill>
            </a:rPr>
            <a:t>Referential Sheet to Support Assessment</a:t>
          </a:r>
          <a:endParaRPr lang="en-CH" sz="1400"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3266378</xdr:colOff>
      <xdr:row>0</xdr:row>
      <xdr:rowOff>69696</xdr:rowOff>
    </xdr:from>
    <xdr:to>
      <xdr:col>3</xdr:col>
      <xdr:colOff>4916108</xdr:colOff>
      <xdr:row>2</xdr:row>
      <xdr:rowOff>191895</xdr:rowOff>
    </xdr:to>
    <xdr:sp macro="" textlink="">
      <xdr:nvSpPr>
        <xdr:cNvPr id="2" name="TextBox 1">
          <a:hlinkClick xmlns:r="http://schemas.openxmlformats.org/officeDocument/2006/relationships" r:id="rId1" tooltip="Go to Start"/>
          <a:extLst>
            <a:ext uri="{FF2B5EF4-FFF2-40B4-BE49-F238E27FC236}">
              <a16:creationId xmlns:a16="http://schemas.microsoft.com/office/drawing/2014/main" id="{00000000-0008-0000-0700-000002000000}"/>
            </a:ext>
          </a:extLst>
        </xdr:cNvPr>
        <xdr:cNvSpPr txBox="1"/>
      </xdr:nvSpPr>
      <xdr:spPr>
        <a:xfrm>
          <a:off x="5914793" y="69696"/>
          <a:ext cx="1649730" cy="438150"/>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twoCellAnchor>
    <xdr:from>
      <xdr:col>4</xdr:col>
      <xdr:colOff>4647</xdr:colOff>
      <xdr:row>3</xdr:row>
      <xdr:rowOff>0</xdr:rowOff>
    </xdr:from>
    <xdr:to>
      <xdr:col>4</xdr:col>
      <xdr:colOff>706244</xdr:colOff>
      <xdr:row>3</xdr:row>
      <xdr:rowOff>436755</xdr:rowOff>
    </xdr:to>
    <xdr:sp macro="" textlink="">
      <xdr:nvSpPr>
        <xdr:cNvPr id="3" name="Rounded Rectangle 2">
          <a:hlinkClick xmlns:r="http://schemas.openxmlformats.org/officeDocument/2006/relationships" r:id="rId2" tooltip="Back to Assessment"/>
          <a:extLst>
            <a:ext uri="{FF2B5EF4-FFF2-40B4-BE49-F238E27FC236}">
              <a16:creationId xmlns:a16="http://schemas.microsoft.com/office/drawing/2014/main" id="{00000000-0008-0000-0700-000003000000}"/>
            </a:ext>
          </a:extLst>
        </xdr:cNvPr>
        <xdr:cNvSpPr/>
      </xdr:nvSpPr>
      <xdr:spPr bwMode="auto">
        <a:xfrm>
          <a:off x="10751635" y="627256"/>
          <a:ext cx="701597" cy="436755"/>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4</xdr:row>
      <xdr:rowOff>0</xdr:rowOff>
    </xdr:from>
    <xdr:to>
      <xdr:col>4</xdr:col>
      <xdr:colOff>706244</xdr:colOff>
      <xdr:row>4</xdr:row>
      <xdr:rowOff>432109</xdr:rowOff>
    </xdr:to>
    <xdr:sp macro="" textlink="">
      <xdr:nvSpPr>
        <xdr:cNvPr id="4" name="Rounded Rectangle 3">
          <a:hlinkClick xmlns:r="http://schemas.openxmlformats.org/officeDocument/2006/relationships" r:id="rId3" tooltip="Back to Assessment"/>
          <a:extLst>
            <a:ext uri="{FF2B5EF4-FFF2-40B4-BE49-F238E27FC236}">
              <a16:creationId xmlns:a16="http://schemas.microsoft.com/office/drawing/2014/main" id="{00000000-0008-0000-0700-000004000000}"/>
            </a:ext>
          </a:extLst>
        </xdr:cNvPr>
        <xdr:cNvSpPr/>
      </xdr:nvSpPr>
      <xdr:spPr bwMode="auto">
        <a:xfrm>
          <a:off x="10746988" y="4437256"/>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5</xdr:row>
      <xdr:rowOff>0</xdr:rowOff>
    </xdr:from>
    <xdr:to>
      <xdr:col>4</xdr:col>
      <xdr:colOff>706244</xdr:colOff>
      <xdr:row>5</xdr:row>
      <xdr:rowOff>432109</xdr:rowOff>
    </xdr:to>
    <xdr:sp macro="" textlink="">
      <xdr:nvSpPr>
        <xdr:cNvPr id="5" name="Rounded Rectangle 4">
          <a:hlinkClick xmlns:r="http://schemas.openxmlformats.org/officeDocument/2006/relationships" r:id="rId4" tooltip="Back to Assessment"/>
          <a:extLst>
            <a:ext uri="{FF2B5EF4-FFF2-40B4-BE49-F238E27FC236}">
              <a16:creationId xmlns:a16="http://schemas.microsoft.com/office/drawing/2014/main" id="{00000000-0008-0000-0700-000005000000}"/>
            </a:ext>
          </a:extLst>
        </xdr:cNvPr>
        <xdr:cNvSpPr/>
      </xdr:nvSpPr>
      <xdr:spPr bwMode="auto">
        <a:xfrm>
          <a:off x="10746988" y="7982415"/>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6</xdr:row>
      <xdr:rowOff>0</xdr:rowOff>
    </xdr:from>
    <xdr:to>
      <xdr:col>4</xdr:col>
      <xdr:colOff>706244</xdr:colOff>
      <xdr:row>6</xdr:row>
      <xdr:rowOff>432109</xdr:rowOff>
    </xdr:to>
    <xdr:sp macro="" textlink="">
      <xdr:nvSpPr>
        <xdr:cNvPr id="6" name="Rounded Rectangle 5">
          <a:hlinkClick xmlns:r="http://schemas.openxmlformats.org/officeDocument/2006/relationships" r:id="rId5" tooltip="Back to Assessment"/>
          <a:extLst>
            <a:ext uri="{FF2B5EF4-FFF2-40B4-BE49-F238E27FC236}">
              <a16:creationId xmlns:a16="http://schemas.microsoft.com/office/drawing/2014/main" id="{00000000-0008-0000-0700-000006000000}"/>
            </a:ext>
          </a:extLst>
        </xdr:cNvPr>
        <xdr:cNvSpPr/>
      </xdr:nvSpPr>
      <xdr:spPr bwMode="auto">
        <a:xfrm>
          <a:off x="10746988" y="12424317"/>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7</xdr:row>
      <xdr:rowOff>0</xdr:rowOff>
    </xdr:from>
    <xdr:to>
      <xdr:col>4</xdr:col>
      <xdr:colOff>706244</xdr:colOff>
      <xdr:row>7</xdr:row>
      <xdr:rowOff>432109</xdr:rowOff>
    </xdr:to>
    <xdr:sp macro="" textlink="">
      <xdr:nvSpPr>
        <xdr:cNvPr id="7" name="Rounded Rectangle 6">
          <a:hlinkClick xmlns:r="http://schemas.openxmlformats.org/officeDocument/2006/relationships" r:id="rId6" tooltip="Back to Assessment"/>
          <a:extLst>
            <a:ext uri="{FF2B5EF4-FFF2-40B4-BE49-F238E27FC236}">
              <a16:creationId xmlns:a16="http://schemas.microsoft.com/office/drawing/2014/main" id="{00000000-0008-0000-0700-000007000000}"/>
            </a:ext>
          </a:extLst>
        </xdr:cNvPr>
        <xdr:cNvSpPr/>
      </xdr:nvSpPr>
      <xdr:spPr bwMode="auto">
        <a:xfrm>
          <a:off x="10746988" y="16234317"/>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8</xdr:row>
      <xdr:rowOff>0</xdr:rowOff>
    </xdr:from>
    <xdr:to>
      <xdr:col>4</xdr:col>
      <xdr:colOff>706244</xdr:colOff>
      <xdr:row>8</xdr:row>
      <xdr:rowOff>432109</xdr:rowOff>
    </xdr:to>
    <xdr:sp macro="" textlink="">
      <xdr:nvSpPr>
        <xdr:cNvPr id="8" name="Rounded Rectangle 7">
          <a:hlinkClick xmlns:r="http://schemas.openxmlformats.org/officeDocument/2006/relationships" r:id="rId7" tooltip="Back to Assessment"/>
          <a:extLst>
            <a:ext uri="{FF2B5EF4-FFF2-40B4-BE49-F238E27FC236}">
              <a16:creationId xmlns:a16="http://schemas.microsoft.com/office/drawing/2014/main" id="{00000000-0008-0000-0700-000008000000}"/>
            </a:ext>
          </a:extLst>
        </xdr:cNvPr>
        <xdr:cNvSpPr/>
      </xdr:nvSpPr>
      <xdr:spPr bwMode="auto">
        <a:xfrm>
          <a:off x="10746988" y="18422744"/>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9</xdr:row>
      <xdr:rowOff>0</xdr:rowOff>
    </xdr:from>
    <xdr:to>
      <xdr:col>4</xdr:col>
      <xdr:colOff>706244</xdr:colOff>
      <xdr:row>9</xdr:row>
      <xdr:rowOff>432109</xdr:rowOff>
    </xdr:to>
    <xdr:sp macro="" textlink="">
      <xdr:nvSpPr>
        <xdr:cNvPr id="9" name="Rounded Rectangle 8">
          <a:hlinkClick xmlns:r="http://schemas.openxmlformats.org/officeDocument/2006/relationships" r:id="rId8" tooltip="Back to Assessment"/>
          <a:extLst>
            <a:ext uri="{FF2B5EF4-FFF2-40B4-BE49-F238E27FC236}">
              <a16:creationId xmlns:a16="http://schemas.microsoft.com/office/drawing/2014/main" id="{00000000-0008-0000-0700-000009000000}"/>
            </a:ext>
          </a:extLst>
        </xdr:cNvPr>
        <xdr:cNvSpPr/>
      </xdr:nvSpPr>
      <xdr:spPr bwMode="auto">
        <a:xfrm>
          <a:off x="10746988" y="21851744"/>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10</xdr:row>
      <xdr:rowOff>0</xdr:rowOff>
    </xdr:from>
    <xdr:to>
      <xdr:col>4</xdr:col>
      <xdr:colOff>706244</xdr:colOff>
      <xdr:row>10</xdr:row>
      <xdr:rowOff>432109</xdr:rowOff>
    </xdr:to>
    <xdr:sp macro="" textlink="">
      <xdr:nvSpPr>
        <xdr:cNvPr id="10" name="Rounded Rectangle 9">
          <a:hlinkClick xmlns:r="http://schemas.openxmlformats.org/officeDocument/2006/relationships" r:id="rId9" tooltip="Back to Assessment"/>
          <a:extLst>
            <a:ext uri="{FF2B5EF4-FFF2-40B4-BE49-F238E27FC236}">
              <a16:creationId xmlns:a16="http://schemas.microsoft.com/office/drawing/2014/main" id="{00000000-0008-0000-0700-00000A000000}"/>
            </a:ext>
          </a:extLst>
        </xdr:cNvPr>
        <xdr:cNvSpPr/>
      </xdr:nvSpPr>
      <xdr:spPr bwMode="auto">
        <a:xfrm>
          <a:off x="10746988" y="23501195"/>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11</xdr:row>
      <xdr:rowOff>0</xdr:rowOff>
    </xdr:from>
    <xdr:to>
      <xdr:col>4</xdr:col>
      <xdr:colOff>706244</xdr:colOff>
      <xdr:row>11</xdr:row>
      <xdr:rowOff>432109</xdr:rowOff>
    </xdr:to>
    <xdr:sp macro="" textlink="">
      <xdr:nvSpPr>
        <xdr:cNvPr id="11" name="Rounded Rectangle 10">
          <a:hlinkClick xmlns:r="http://schemas.openxmlformats.org/officeDocument/2006/relationships" r:id="rId10" tooltip="Back to Assessment"/>
          <a:extLst>
            <a:ext uri="{FF2B5EF4-FFF2-40B4-BE49-F238E27FC236}">
              <a16:creationId xmlns:a16="http://schemas.microsoft.com/office/drawing/2014/main" id="{00000000-0008-0000-0700-00000B000000}"/>
            </a:ext>
          </a:extLst>
        </xdr:cNvPr>
        <xdr:cNvSpPr/>
      </xdr:nvSpPr>
      <xdr:spPr bwMode="auto">
        <a:xfrm>
          <a:off x="10746988" y="25150646"/>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12</xdr:row>
      <xdr:rowOff>0</xdr:rowOff>
    </xdr:from>
    <xdr:to>
      <xdr:col>4</xdr:col>
      <xdr:colOff>706244</xdr:colOff>
      <xdr:row>12</xdr:row>
      <xdr:rowOff>432109</xdr:rowOff>
    </xdr:to>
    <xdr:sp macro="" textlink="">
      <xdr:nvSpPr>
        <xdr:cNvPr id="12" name="Rounded Rectangle 11">
          <a:hlinkClick xmlns:r="http://schemas.openxmlformats.org/officeDocument/2006/relationships" r:id="rId11" tooltip="Back to Assessment"/>
          <a:extLst>
            <a:ext uri="{FF2B5EF4-FFF2-40B4-BE49-F238E27FC236}">
              <a16:creationId xmlns:a16="http://schemas.microsoft.com/office/drawing/2014/main" id="{00000000-0008-0000-0700-00000C000000}"/>
            </a:ext>
          </a:extLst>
        </xdr:cNvPr>
        <xdr:cNvSpPr/>
      </xdr:nvSpPr>
      <xdr:spPr bwMode="auto">
        <a:xfrm>
          <a:off x="10746988" y="26800098"/>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13</xdr:row>
      <xdr:rowOff>0</xdr:rowOff>
    </xdr:from>
    <xdr:to>
      <xdr:col>4</xdr:col>
      <xdr:colOff>706244</xdr:colOff>
      <xdr:row>13</xdr:row>
      <xdr:rowOff>432109</xdr:rowOff>
    </xdr:to>
    <xdr:sp macro="" textlink="">
      <xdr:nvSpPr>
        <xdr:cNvPr id="13" name="Rounded Rectangle 12">
          <a:hlinkClick xmlns:r="http://schemas.openxmlformats.org/officeDocument/2006/relationships" r:id="rId12" tooltip="Back to Assessment"/>
          <a:extLst>
            <a:ext uri="{FF2B5EF4-FFF2-40B4-BE49-F238E27FC236}">
              <a16:creationId xmlns:a16="http://schemas.microsoft.com/office/drawing/2014/main" id="{00000000-0008-0000-0700-00000D000000}"/>
            </a:ext>
          </a:extLst>
        </xdr:cNvPr>
        <xdr:cNvSpPr/>
      </xdr:nvSpPr>
      <xdr:spPr bwMode="auto">
        <a:xfrm>
          <a:off x="10746988" y="28449549"/>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14</xdr:row>
      <xdr:rowOff>0</xdr:rowOff>
    </xdr:from>
    <xdr:to>
      <xdr:col>4</xdr:col>
      <xdr:colOff>706244</xdr:colOff>
      <xdr:row>14</xdr:row>
      <xdr:rowOff>432109</xdr:rowOff>
    </xdr:to>
    <xdr:sp macro="" textlink="">
      <xdr:nvSpPr>
        <xdr:cNvPr id="14" name="Rounded Rectangle 13">
          <a:hlinkClick xmlns:r="http://schemas.openxmlformats.org/officeDocument/2006/relationships" r:id="rId13" tooltip="Back to Assessment"/>
          <a:extLst>
            <a:ext uri="{FF2B5EF4-FFF2-40B4-BE49-F238E27FC236}">
              <a16:creationId xmlns:a16="http://schemas.microsoft.com/office/drawing/2014/main" id="{00000000-0008-0000-0700-00000E000000}"/>
            </a:ext>
          </a:extLst>
        </xdr:cNvPr>
        <xdr:cNvSpPr/>
      </xdr:nvSpPr>
      <xdr:spPr bwMode="auto">
        <a:xfrm>
          <a:off x="10746988" y="30099000"/>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15</xdr:row>
      <xdr:rowOff>0</xdr:rowOff>
    </xdr:from>
    <xdr:to>
      <xdr:col>4</xdr:col>
      <xdr:colOff>706244</xdr:colOff>
      <xdr:row>15</xdr:row>
      <xdr:rowOff>432109</xdr:rowOff>
    </xdr:to>
    <xdr:sp macro="" textlink="">
      <xdr:nvSpPr>
        <xdr:cNvPr id="15" name="Rounded Rectangle 14">
          <a:hlinkClick xmlns:r="http://schemas.openxmlformats.org/officeDocument/2006/relationships" r:id="rId14" tooltip="Back to Assessment"/>
          <a:extLst>
            <a:ext uri="{FF2B5EF4-FFF2-40B4-BE49-F238E27FC236}">
              <a16:creationId xmlns:a16="http://schemas.microsoft.com/office/drawing/2014/main" id="{00000000-0008-0000-0700-00000F000000}"/>
            </a:ext>
          </a:extLst>
        </xdr:cNvPr>
        <xdr:cNvSpPr/>
      </xdr:nvSpPr>
      <xdr:spPr bwMode="auto">
        <a:xfrm>
          <a:off x="10746988" y="31748451"/>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16</xdr:row>
      <xdr:rowOff>0</xdr:rowOff>
    </xdr:from>
    <xdr:to>
      <xdr:col>4</xdr:col>
      <xdr:colOff>706244</xdr:colOff>
      <xdr:row>16</xdr:row>
      <xdr:rowOff>432109</xdr:rowOff>
    </xdr:to>
    <xdr:sp macro="" textlink="">
      <xdr:nvSpPr>
        <xdr:cNvPr id="16" name="Rounded Rectangle 15">
          <a:hlinkClick xmlns:r="http://schemas.openxmlformats.org/officeDocument/2006/relationships" r:id="rId15" tooltip="Back to Assessment"/>
          <a:extLst>
            <a:ext uri="{FF2B5EF4-FFF2-40B4-BE49-F238E27FC236}">
              <a16:creationId xmlns:a16="http://schemas.microsoft.com/office/drawing/2014/main" id="{00000000-0008-0000-0700-000010000000}"/>
            </a:ext>
          </a:extLst>
        </xdr:cNvPr>
        <xdr:cNvSpPr/>
      </xdr:nvSpPr>
      <xdr:spPr bwMode="auto">
        <a:xfrm>
          <a:off x="10746988" y="33397902"/>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17</xdr:row>
      <xdr:rowOff>0</xdr:rowOff>
    </xdr:from>
    <xdr:to>
      <xdr:col>4</xdr:col>
      <xdr:colOff>706244</xdr:colOff>
      <xdr:row>17</xdr:row>
      <xdr:rowOff>432109</xdr:rowOff>
    </xdr:to>
    <xdr:sp macro="" textlink="">
      <xdr:nvSpPr>
        <xdr:cNvPr id="17" name="Rounded Rectangle 16">
          <a:hlinkClick xmlns:r="http://schemas.openxmlformats.org/officeDocument/2006/relationships" r:id="rId16" tooltip="Back to Assessment"/>
          <a:extLst>
            <a:ext uri="{FF2B5EF4-FFF2-40B4-BE49-F238E27FC236}">
              <a16:creationId xmlns:a16="http://schemas.microsoft.com/office/drawing/2014/main" id="{00000000-0008-0000-0700-000011000000}"/>
            </a:ext>
          </a:extLst>
        </xdr:cNvPr>
        <xdr:cNvSpPr/>
      </xdr:nvSpPr>
      <xdr:spPr bwMode="auto">
        <a:xfrm>
          <a:off x="10746988" y="35047354"/>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18</xdr:row>
      <xdr:rowOff>0</xdr:rowOff>
    </xdr:from>
    <xdr:to>
      <xdr:col>4</xdr:col>
      <xdr:colOff>706244</xdr:colOff>
      <xdr:row>18</xdr:row>
      <xdr:rowOff>432109</xdr:rowOff>
    </xdr:to>
    <xdr:sp macro="" textlink="">
      <xdr:nvSpPr>
        <xdr:cNvPr id="18" name="Rounded Rectangle 17">
          <a:hlinkClick xmlns:r="http://schemas.openxmlformats.org/officeDocument/2006/relationships" r:id="rId17" tooltip="Back to Assessment"/>
          <a:extLst>
            <a:ext uri="{FF2B5EF4-FFF2-40B4-BE49-F238E27FC236}">
              <a16:creationId xmlns:a16="http://schemas.microsoft.com/office/drawing/2014/main" id="{00000000-0008-0000-0700-000012000000}"/>
            </a:ext>
          </a:extLst>
        </xdr:cNvPr>
        <xdr:cNvSpPr/>
      </xdr:nvSpPr>
      <xdr:spPr bwMode="auto">
        <a:xfrm>
          <a:off x="10746988" y="36696805"/>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19</xdr:row>
      <xdr:rowOff>0</xdr:rowOff>
    </xdr:from>
    <xdr:to>
      <xdr:col>4</xdr:col>
      <xdr:colOff>706244</xdr:colOff>
      <xdr:row>19</xdr:row>
      <xdr:rowOff>432109</xdr:rowOff>
    </xdr:to>
    <xdr:sp macro="" textlink="">
      <xdr:nvSpPr>
        <xdr:cNvPr id="19" name="Rounded Rectangle 18">
          <a:hlinkClick xmlns:r="http://schemas.openxmlformats.org/officeDocument/2006/relationships" r:id="rId18" tooltip="Back to Assessment"/>
          <a:extLst>
            <a:ext uri="{FF2B5EF4-FFF2-40B4-BE49-F238E27FC236}">
              <a16:creationId xmlns:a16="http://schemas.microsoft.com/office/drawing/2014/main" id="{00000000-0008-0000-0700-000013000000}"/>
            </a:ext>
          </a:extLst>
        </xdr:cNvPr>
        <xdr:cNvSpPr/>
      </xdr:nvSpPr>
      <xdr:spPr bwMode="auto">
        <a:xfrm>
          <a:off x="10746988" y="38346256"/>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20</xdr:row>
      <xdr:rowOff>0</xdr:rowOff>
    </xdr:from>
    <xdr:to>
      <xdr:col>4</xdr:col>
      <xdr:colOff>706244</xdr:colOff>
      <xdr:row>20</xdr:row>
      <xdr:rowOff>432109</xdr:rowOff>
    </xdr:to>
    <xdr:sp macro="" textlink="">
      <xdr:nvSpPr>
        <xdr:cNvPr id="20" name="Rounded Rectangle 19">
          <a:hlinkClick xmlns:r="http://schemas.openxmlformats.org/officeDocument/2006/relationships" r:id="rId19" tooltip="Back to Assessment"/>
          <a:extLst>
            <a:ext uri="{FF2B5EF4-FFF2-40B4-BE49-F238E27FC236}">
              <a16:creationId xmlns:a16="http://schemas.microsoft.com/office/drawing/2014/main" id="{00000000-0008-0000-0700-000014000000}"/>
            </a:ext>
          </a:extLst>
        </xdr:cNvPr>
        <xdr:cNvSpPr/>
      </xdr:nvSpPr>
      <xdr:spPr bwMode="auto">
        <a:xfrm>
          <a:off x="10746988" y="39995707"/>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21</xdr:row>
      <xdr:rowOff>0</xdr:rowOff>
    </xdr:from>
    <xdr:to>
      <xdr:col>4</xdr:col>
      <xdr:colOff>706244</xdr:colOff>
      <xdr:row>21</xdr:row>
      <xdr:rowOff>432109</xdr:rowOff>
    </xdr:to>
    <xdr:sp macro="" textlink="">
      <xdr:nvSpPr>
        <xdr:cNvPr id="21" name="Rounded Rectangle 20">
          <a:hlinkClick xmlns:r="http://schemas.openxmlformats.org/officeDocument/2006/relationships" r:id="rId20" tooltip="Back to Assessment"/>
          <a:extLst>
            <a:ext uri="{FF2B5EF4-FFF2-40B4-BE49-F238E27FC236}">
              <a16:creationId xmlns:a16="http://schemas.microsoft.com/office/drawing/2014/main" id="{00000000-0008-0000-0700-000015000000}"/>
            </a:ext>
          </a:extLst>
        </xdr:cNvPr>
        <xdr:cNvSpPr/>
      </xdr:nvSpPr>
      <xdr:spPr bwMode="auto">
        <a:xfrm>
          <a:off x="10746988" y="41645159"/>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twoCellAnchor>
    <xdr:from>
      <xdr:col>4</xdr:col>
      <xdr:colOff>0</xdr:colOff>
      <xdr:row>22</xdr:row>
      <xdr:rowOff>0</xdr:rowOff>
    </xdr:from>
    <xdr:to>
      <xdr:col>4</xdr:col>
      <xdr:colOff>706244</xdr:colOff>
      <xdr:row>22</xdr:row>
      <xdr:rowOff>432109</xdr:rowOff>
    </xdr:to>
    <xdr:sp macro="" textlink="">
      <xdr:nvSpPr>
        <xdr:cNvPr id="22" name="Rounded Rectangle 21">
          <a:hlinkClick xmlns:r="http://schemas.openxmlformats.org/officeDocument/2006/relationships" r:id="rId21" tooltip="Back to Assessment"/>
          <a:extLst>
            <a:ext uri="{FF2B5EF4-FFF2-40B4-BE49-F238E27FC236}">
              <a16:creationId xmlns:a16="http://schemas.microsoft.com/office/drawing/2014/main" id="{00000000-0008-0000-0700-000016000000}"/>
            </a:ext>
          </a:extLst>
        </xdr:cNvPr>
        <xdr:cNvSpPr/>
      </xdr:nvSpPr>
      <xdr:spPr bwMode="auto">
        <a:xfrm>
          <a:off x="10746988" y="43294610"/>
          <a:ext cx="706244" cy="432109"/>
        </a:xfrm>
        <a:prstGeom prst="roundRect">
          <a:avLst/>
        </a:prstGeom>
        <a:solidFill>
          <a:srgbClr val="5CC9BE"/>
        </a:solidFill>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ctr" upright="1"/>
        <a:lstStyle/>
        <a:p>
          <a:pPr algn="ctr"/>
          <a:r>
            <a:rPr lang="en-US" sz="1400"/>
            <a:t>Back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37</xdr:row>
      <xdr:rowOff>9525</xdr:rowOff>
    </xdr:from>
    <xdr:to>
      <xdr:col>6</xdr:col>
      <xdr:colOff>838200</xdr:colOff>
      <xdr:row>62</xdr:row>
      <xdr:rowOff>47625</xdr:rowOff>
    </xdr:to>
    <xdr:graphicFrame macro="">
      <xdr:nvGraphicFramePr>
        <xdr:cNvPr id="5" name="Chart 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304800</xdr:colOff>
      <xdr:row>37</xdr:row>
      <xdr:rowOff>38100</xdr:rowOff>
    </xdr:from>
    <xdr:to>
      <xdr:col>16</xdr:col>
      <xdr:colOff>0</xdr:colOff>
      <xdr:row>62</xdr:row>
      <xdr:rowOff>76200</xdr:rowOff>
    </xdr:to>
    <xdr:graphicFrame macro="">
      <xdr:nvGraphicFramePr>
        <xdr:cNvPr id="4" name="Chart 2">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549729</xdr:colOff>
      <xdr:row>1</xdr:row>
      <xdr:rowOff>625928</xdr:rowOff>
    </xdr:from>
    <xdr:to>
      <xdr:col>1</xdr:col>
      <xdr:colOff>2182585</xdr:colOff>
      <xdr:row>1</xdr:row>
      <xdr:rowOff>1069525</xdr:rowOff>
    </xdr:to>
    <xdr:sp macro="" textlink="">
      <xdr:nvSpPr>
        <xdr:cNvPr id="6" name="TextBox 5">
          <a:hlinkClick xmlns:r="http://schemas.openxmlformats.org/officeDocument/2006/relationships" r:id="rId3" tooltip="Go to Start"/>
          <a:extLst>
            <a:ext uri="{FF2B5EF4-FFF2-40B4-BE49-F238E27FC236}">
              <a16:creationId xmlns:a16="http://schemas.microsoft.com/office/drawing/2014/main" id="{00000000-0008-0000-0800-000006000000}"/>
            </a:ext>
          </a:extLst>
        </xdr:cNvPr>
        <xdr:cNvSpPr txBox="1"/>
      </xdr:nvSpPr>
      <xdr:spPr>
        <a:xfrm>
          <a:off x="1023258" y="783771"/>
          <a:ext cx="1632856" cy="443597"/>
        </a:xfrm>
        <a:prstGeom prst="rect">
          <a:avLst/>
        </a:prstGeom>
        <a:solidFill>
          <a:srgbClr val="FE376B"/>
        </a:solidFill>
        <a:ln/>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ctr"/>
        <a:lstStyle/>
        <a:p>
          <a:pPr algn="ctr"/>
          <a:r>
            <a:rPr lang="en-US" sz="1100" b="1"/>
            <a:t>Return to Start</a:t>
          </a:r>
        </a:p>
      </xdr:txBody>
    </xdr:sp>
    <xdr:clientData/>
  </xdr:twoCellAnchor>
  <xdr:twoCellAnchor>
    <xdr:from>
      <xdr:col>5</xdr:col>
      <xdr:colOff>593280</xdr:colOff>
      <xdr:row>65</xdr:row>
      <xdr:rowOff>125187</xdr:rowOff>
    </xdr:from>
    <xdr:to>
      <xdr:col>9</xdr:col>
      <xdr:colOff>321133</xdr:colOff>
      <xdr:row>76</xdr:row>
      <xdr:rowOff>92527</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7603680" y="16366673"/>
          <a:ext cx="4386939" cy="1763483"/>
          <a:chOff x="4321630" y="15735301"/>
          <a:chExt cx="4386939" cy="1703611"/>
        </a:xfrm>
      </xdr:grpSpPr>
      <xdr:pic>
        <xdr:nvPicPr>
          <xdr:cNvPr id="7" name="Picture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21630" y="15735301"/>
            <a:ext cx="3162299" cy="161446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TextBox 7">
            <a:hlinkClick xmlns:r="http://schemas.openxmlformats.org/officeDocument/2006/relationships" r:id="rId5" tooltip="Go to Cross View"/>
            <a:extLst>
              <a:ext uri="{FF2B5EF4-FFF2-40B4-BE49-F238E27FC236}">
                <a16:creationId xmlns:a16="http://schemas.microsoft.com/office/drawing/2014/main" id="{00000000-0008-0000-0800-000008000000}"/>
              </a:ext>
            </a:extLst>
          </xdr:cNvPr>
          <xdr:cNvSpPr txBox="1"/>
        </xdr:nvSpPr>
        <xdr:spPr>
          <a:xfrm>
            <a:off x="6955969" y="16704126"/>
            <a:ext cx="1752600" cy="734786"/>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100" b="1"/>
              <a:t>PSA</a:t>
            </a:r>
            <a:r>
              <a:rPr lang="en-US" sz="1100" b="1" baseline="0"/>
              <a:t> Category Results vs Sustainable Value</a:t>
            </a:r>
          </a:p>
          <a:p>
            <a:pPr algn="ctr"/>
            <a:r>
              <a:rPr lang="en-US" sz="1100" b="1" baseline="0"/>
              <a:t>Cross View</a:t>
            </a:r>
            <a:endParaRPr lang="en-US" sz="1100" b="1"/>
          </a:p>
        </xdr:txBody>
      </xdr:sp>
    </xdr:grpSp>
    <xdr:clientData/>
  </xdr:twoCellAnchor>
  <xdr:twoCellAnchor editAs="oneCell">
    <xdr:from>
      <xdr:col>1</xdr:col>
      <xdr:colOff>680343</xdr:colOff>
      <xdr:row>1</xdr:row>
      <xdr:rowOff>0</xdr:rowOff>
    </xdr:from>
    <xdr:to>
      <xdr:col>1</xdr:col>
      <xdr:colOff>2065664</xdr:colOff>
      <xdr:row>1</xdr:row>
      <xdr:rowOff>425450</xdr:rowOff>
    </xdr:to>
    <xdr:pic>
      <xdr:nvPicPr>
        <xdr:cNvPr id="9" name="Picture 8">
          <a:hlinkClick xmlns:r="http://schemas.openxmlformats.org/officeDocument/2006/relationships" r:id="rId6" tooltip="Go to Referential Sheet"/>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colorTemperature colorTemp="11200"/>
                  </a14:imgEffect>
                </a14:imgLayer>
              </a14:imgProps>
            </a:ext>
          </a:extLst>
        </a:blip>
        <a:stretch>
          <a:fillRect/>
        </a:stretch>
      </xdr:blipFill>
      <xdr:spPr>
        <a:xfrm>
          <a:off x="1153872" y="157843"/>
          <a:ext cx="1385321" cy="42545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1\BOONE-~1\LOCALS~1\Temp\notes671F97\Tessenderlo%20project%20evaluation\Mc%20Kinsey%20DCF%20valuation%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y%20Documents\1.%20Work\Cases%202007\TLO%20Ely\Business%20plan\20071003%20v1%20Business%20plan_Template_for%20Baby-E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My%20Documents\10_Strategy%20&amp;%20Finance%20Education\1_Other%20consultants_Strategy%20and%20Finance\McKinsey\Mc%20Kinsey%20DCF%20valuation%20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My%20Documents\ADL\Solvay\Tool%20integration\Model\Archive\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Forecast Drivers"/>
      <sheetName val="Results"/>
      <sheetName val="Valuation Summary"/>
    </sheetNames>
    <sheetDataSet>
      <sheetData sheetId="0"/>
      <sheetData sheetId="1">
        <row r="124">
          <cell r="D124">
            <v>0</v>
          </cell>
        </row>
        <row r="125">
          <cell r="D125">
            <v>0</v>
          </cell>
        </row>
        <row r="127">
          <cell r="D127">
            <v>0</v>
          </cell>
        </row>
        <row r="128">
          <cell r="D128">
            <v>0</v>
          </cell>
        </row>
        <row r="129">
          <cell r="D129">
            <v>0</v>
          </cell>
        </row>
        <row r="130">
          <cell r="D130">
            <v>0</v>
          </cell>
        </row>
        <row r="131">
          <cell r="D131">
            <v>0</v>
          </cell>
        </row>
        <row r="132">
          <cell r="D132">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
      <sheetName val="Calc"/>
      <sheetName val="Output_PLBS"/>
    </sheetNames>
    <sheetDataSet>
      <sheetData sheetId="0"/>
      <sheetData sheetId="1">
        <row r="12">
          <cell r="K12">
            <v>0.02</v>
          </cell>
          <cell r="L12">
            <v>0.02</v>
          </cell>
          <cell r="M12">
            <v>0.03</v>
          </cell>
          <cell r="N12">
            <v>0.03</v>
          </cell>
          <cell r="O12">
            <v>0.03</v>
          </cell>
          <cell r="P12">
            <v>0.03</v>
          </cell>
          <cell r="Q12">
            <v>0.03</v>
          </cell>
          <cell r="R12">
            <v>0.03</v>
          </cell>
          <cell r="S12">
            <v>0.03</v>
          </cell>
          <cell r="T12">
            <v>0.03</v>
          </cell>
          <cell r="U12">
            <v>0.03</v>
          </cell>
          <cell r="V12">
            <v>0.03</v>
          </cell>
          <cell r="W12">
            <v>0.03</v>
          </cell>
          <cell r="X12">
            <v>0.03</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Forecast Drivers"/>
      <sheetName val="Results"/>
      <sheetName val="Valuation Summary"/>
    </sheetNames>
    <sheetDataSet>
      <sheetData sheetId="0"/>
      <sheetData sheetId="1">
        <row r="312">
          <cell r="D312">
            <v>1</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hadow) prices"/>
      <sheetName val="Footprint data"/>
    </sheetNames>
    <sheetDataSet>
      <sheetData sheetId="0"/>
      <sheetData sheetId="1"/>
      <sheetData sheetId="2">
        <row r="8">
          <cell r="E8" t="str">
            <v>Select Product</v>
          </cell>
        </row>
        <row r="9">
          <cell r="E9" t="str">
            <v xml:space="preserve"> </v>
          </cell>
        </row>
        <row r="10">
          <cell r="E10" t="str">
            <v>PVC</v>
          </cell>
        </row>
        <row r="11">
          <cell r="E11" t="str">
            <v>Sodiumbicarbonate</v>
          </cell>
        </row>
        <row r="12">
          <cell r="E12" t="str">
            <v xml:space="preserve"> </v>
          </cell>
        </row>
        <row r="13">
          <cell r="E13" t="str">
            <v xml:space="preserve"> </v>
          </cell>
        </row>
        <row r="14">
          <cell r="E14" t="str">
            <v xml:space="preserve"> </v>
          </cell>
        </row>
        <row r="15">
          <cell r="E15" t="str">
            <v xml:space="preserve"> </v>
          </cell>
        </row>
        <row r="16">
          <cell r="E16" t="str">
            <v xml:space="preserve"> </v>
          </cell>
        </row>
        <row r="17">
          <cell r="E17" t="str">
            <v xml:space="preserve"> </v>
          </cell>
        </row>
        <row r="18">
          <cell r="E18" t="str">
            <v xml:space="preserve"> </v>
          </cell>
        </row>
        <row r="19">
          <cell r="E19" t="str">
            <v xml:space="preserve"> </v>
          </cell>
        </row>
        <row r="20">
          <cell r="E20" t="str">
            <v xml:space="preserve"> </v>
          </cell>
        </row>
        <row r="21">
          <cell r="E21" t="str">
            <v xml:space="preserve"> </v>
          </cell>
        </row>
        <row r="22">
          <cell r="E22" t="str">
            <v xml:space="preserve"> </v>
          </cell>
        </row>
        <row r="23">
          <cell r="E23" t="str">
            <v xml:space="preserve"> </v>
          </cell>
        </row>
        <row r="24">
          <cell r="E24" t="str">
            <v xml:space="preserve"> </v>
          </cell>
        </row>
        <row r="25">
          <cell r="E25" t="str">
            <v xml:space="preserve"> </v>
          </cell>
        </row>
        <row r="26">
          <cell r="E26" t="str">
            <v xml:space="preserve"> </v>
          </cell>
        </row>
        <row r="27">
          <cell r="E27" t="str">
            <v xml:space="preserve"> </v>
          </cell>
        </row>
        <row r="28">
          <cell r="E28" t="str">
            <v xml:space="preserve"> </v>
          </cell>
        </row>
        <row r="29">
          <cell r="E29" t="str">
            <v xml:space="preserve"> </v>
          </cell>
        </row>
        <row r="30">
          <cell r="E30" t="str">
            <v xml:space="preserve"> </v>
          </cell>
        </row>
        <row r="31">
          <cell r="E31" t="str">
            <v xml:space="preserve"> </v>
          </cell>
        </row>
        <row r="32">
          <cell r="E32" t="str">
            <v xml:space="preserve"> </v>
          </cell>
        </row>
        <row r="33">
          <cell r="E33" t="str">
            <v xml:space="preserve"> </v>
          </cell>
        </row>
        <row r="34">
          <cell r="E34" t="str">
            <v xml:space="preserve"> </v>
          </cell>
        </row>
        <row r="35">
          <cell r="E35" t="str">
            <v xml:space="preserve"> </v>
          </cell>
        </row>
        <row r="36">
          <cell r="E36" t="str">
            <v xml:space="preserve"> </v>
          </cell>
        </row>
        <row r="37">
          <cell r="E37" t="str">
            <v xml:space="preserve"> </v>
          </cell>
        </row>
        <row r="38">
          <cell r="E38" t="str">
            <v xml:space="preserve"> </v>
          </cell>
        </row>
        <row r="39">
          <cell r="E39" t="str">
            <v xml:space="preserve"> </v>
          </cell>
        </row>
        <row r="40">
          <cell r="E40" t="str">
            <v xml:space="preserve"> </v>
          </cell>
        </row>
        <row r="41">
          <cell r="E41" t="str">
            <v xml:space="preserve"> </v>
          </cell>
        </row>
        <row r="42">
          <cell r="E42" t="str">
            <v xml:space="preserve"> </v>
          </cell>
        </row>
        <row r="43">
          <cell r="E43" t="str">
            <v xml:space="preserve"> </v>
          </cell>
        </row>
        <row r="44">
          <cell r="E44" t="str">
            <v xml:space="preserve"> </v>
          </cell>
        </row>
        <row r="45">
          <cell r="E45" t="str">
            <v xml:space="preserve"> </v>
          </cell>
        </row>
        <row r="46">
          <cell r="E46" t="str">
            <v xml:space="preserve"> </v>
          </cell>
        </row>
        <row r="47">
          <cell r="E47" t="str">
            <v xml:space="preserve"> </v>
          </cell>
        </row>
        <row r="48">
          <cell r="E48" t="str">
            <v xml:space="preserve"> </v>
          </cell>
        </row>
        <row r="49">
          <cell r="E49" t="str">
            <v xml:space="preserve"> </v>
          </cell>
        </row>
        <row r="50">
          <cell r="E50" t="str">
            <v xml:space="preserve"> </v>
          </cell>
        </row>
        <row r="51">
          <cell r="E51" t="str">
            <v xml:space="preserve"> </v>
          </cell>
        </row>
        <row r="52">
          <cell r="E52" t="str">
            <v xml:space="preserve"> </v>
          </cell>
        </row>
        <row r="53">
          <cell r="E53" t="str">
            <v xml:space="preserve"> </v>
          </cell>
        </row>
        <row r="54">
          <cell r="E54" t="str">
            <v xml:space="preserve"> </v>
          </cell>
        </row>
        <row r="55">
          <cell r="E55" t="str">
            <v xml:space="preserve"> </v>
          </cell>
        </row>
        <row r="56">
          <cell r="E56" t="str">
            <v xml:space="preserve"> </v>
          </cell>
        </row>
        <row r="57">
          <cell r="E57" t="str">
            <v xml:space="preserve"> </v>
          </cell>
        </row>
        <row r="58">
          <cell r="E58" t="str">
            <v xml:space="preserve"> </v>
          </cell>
        </row>
        <row r="59">
          <cell r="E59"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99CCFF" mc:Ignorable="a14" a14:legacySpreadsheetColorIndex="4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B1A5B"/>
    <pageSetUpPr fitToPage="1"/>
  </sheetPr>
  <dimension ref="A1:R58"/>
  <sheetViews>
    <sheetView showGridLines="0" tabSelected="1" topLeftCell="B1" zoomScale="130" zoomScaleNormal="130" workbookViewId="0">
      <selection activeCell="K7" sqref="K7"/>
    </sheetView>
  </sheetViews>
  <sheetFormatPr defaultRowHeight="13.2" x14ac:dyDescent="0.25"/>
  <sheetData>
    <row r="1" spans="1:17" s="91" customFormat="1" ht="22.8" x14ac:dyDescent="0.4">
      <c r="A1" s="227"/>
      <c r="B1" s="227"/>
      <c r="C1" s="227"/>
      <c r="D1" s="227"/>
      <c r="E1" s="227"/>
      <c r="F1" s="227"/>
      <c r="G1" s="227"/>
      <c r="H1" s="227"/>
      <c r="I1" s="227"/>
      <c r="J1" s="227"/>
      <c r="K1" s="185"/>
      <c r="L1" s="185"/>
      <c r="M1" s="93"/>
      <c r="N1" s="93"/>
      <c r="O1" s="93"/>
      <c r="P1" s="93"/>
      <c r="Q1" s="93"/>
    </row>
    <row r="2" spans="1:17" s="91" customFormat="1" ht="22.8" x14ac:dyDescent="0.4">
      <c r="A2" s="228"/>
      <c r="B2" s="228"/>
      <c r="C2" s="228"/>
      <c r="D2" s="228"/>
      <c r="E2" s="228"/>
      <c r="F2" s="228"/>
      <c r="G2" s="228"/>
      <c r="H2" s="228"/>
      <c r="I2" s="228"/>
      <c r="J2" s="228"/>
      <c r="K2" s="186"/>
      <c r="L2" s="186"/>
      <c r="M2" s="94"/>
      <c r="N2" s="94"/>
      <c r="O2" s="94"/>
      <c r="P2" s="94"/>
      <c r="Q2" s="94"/>
    </row>
    <row r="3" spans="1:17" s="91" customFormat="1" ht="22.8" x14ac:dyDescent="0.4">
      <c r="A3" s="187"/>
      <c r="B3" s="187"/>
      <c r="C3" s="187"/>
      <c r="D3" s="187"/>
      <c r="E3" s="187"/>
      <c r="F3" s="187"/>
      <c r="G3" s="187"/>
      <c r="H3" s="187"/>
      <c r="I3" s="187"/>
      <c r="J3" s="187"/>
      <c r="K3" s="187"/>
      <c r="L3" s="187"/>
      <c r="N3"/>
    </row>
    <row r="4" spans="1:17" x14ac:dyDescent="0.25">
      <c r="A4" s="104"/>
      <c r="B4" s="104"/>
      <c r="C4" s="104"/>
      <c r="D4" s="104"/>
      <c r="E4" s="104"/>
      <c r="F4" s="104"/>
      <c r="G4" s="104"/>
      <c r="H4" s="104"/>
      <c r="I4" s="104"/>
      <c r="J4" s="104"/>
      <c r="K4" s="104"/>
      <c r="L4" s="104"/>
    </row>
    <row r="5" spans="1:17" x14ac:dyDescent="0.25">
      <c r="A5" s="104"/>
      <c r="B5" s="104"/>
      <c r="C5" s="104"/>
      <c r="D5" s="104"/>
      <c r="E5" s="104"/>
      <c r="F5" s="104"/>
      <c r="G5" s="104"/>
      <c r="H5" s="104"/>
      <c r="I5" s="104"/>
      <c r="J5" s="104"/>
      <c r="K5" s="104"/>
      <c r="L5" s="104"/>
    </row>
    <row r="6" spans="1:17" x14ac:dyDescent="0.25">
      <c r="A6" s="104"/>
      <c r="B6" s="104"/>
      <c r="C6" s="104"/>
      <c r="D6" s="104"/>
      <c r="E6" s="104"/>
      <c r="F6" s="104"/>
      <c r="G6" s="104"/>
      <c r="H6" s="104"/>
      <c r="I6" s="104"/>
      <c r="J6" s="104"/>
      <c r="K6" s="104"/>
      <c r="L6" s="104"/>
    </row>
    <row r="7" spans="1:17" x14ac:dyDescent="0.25">
      <c r="A7" s="104"/>
      <c r="B7" s="104"/>
      <c r="C7" s="104"/>
      <c r="D7" s="104"/>
      <c r="E7" s="104"/>
      <c r="F7" s="104"/>
      <c r="G7" s="104"/>
      <c r="H7" s="104"/>
      <c r="I7" s="104"/>
      <c r="J7" s="104"/>
      <c r="K7" s="104"/>
      <c r="L7" s="104"/>
    </row>
    <row r="8" spans="1:17" x14ac:dyDescent="0.25">
      <c r="A8" s="104"/>
      <c r="B8" s="104"/>
      <c r="C8" s="104"/>
      <c r="D8" s="104"/>
      <c r="E8" s="104"/>
      <c r="F8" s="104"/>
      <c r="G8" s="104"/>
      <c r="H8" s="104"/>
      <c r="I8" s="104"/>
      <c r="J8" s="104"/>
      <c r="K8" s="104"/>
      <c r="L8" s="104"/>
    </row>
    <row r="9" spans="1:17" x14ac:dyDescent="0.25">
      <c r="A9" s="104"/>
      <c r="B9" s="104"/>
      <c r="C9" s="104"/>
      <c r="D9" s="104"/>
      <c r="E9" s="104"/>
      <c r="F9" s="104"/>
      <c r="G9" s="104"/>
      <c r="H9" s="104"/>
      <c r="I9" s="104"/>
      <c r="J9" s="104"/>
      <c r="K9" s="104"/>
      <c r="L9" s="104"/>
    </row>
    <row r="10" spans="1:17" x14ac:dyDescent="0.25">
      <c r="A10" s="104"/>
      <c r="B10" s="104"/>
      <c r="C10" s="104"/>
      <c r="D10" s="104"/>
      <c r="E10" s="104"/>
      <c r="F10" s="104"/>
      <c r="G10" s="104"/>
      <c r="H10" s="104"/>
      <c r="I10" s="104"/>
      <c r="J10" s="104"/>
      <c r="K10" s="104"/>
      <c r="L10" s="104"/>
    </row>
    <row r="11" spans="1:17" x14ac:dyDescent="0.25">
      <c r="A11" s="104"/>
      <c r="B11" s="104"/>
      <c r="C11" s="104"/>
      <c r="D11" s="104"/>
      <c r="E11" s="104"/>
      <c r="F11" s="104"/>
      <c r="G11" s="104"/>
      <c r="H11" s="104"/>
      <c r="I11" s="104"/>
      <c r="J11" s="104"/>
      <c r="K11" s="104"/>
      <c r="L11" s="104"/>
    </row>
    <row r="12" spans="1:17" x14ac:dyDescent="0.25">
      <c r="A12" s="104"/>
      <c r="B12" s="104"/>
      <c r="C12" s="104"/>
      <c r="D12" s="104"/>
      <c r="E12" s="104"/>
      <c r="F12" s="104"/>
      <c r="G12" s="104"/>
      <c r="H12" s="104"/>
      <c r="I12" s="104"/>
      <c r="J12" s="104"/>
      <c r="K12" s="104"/>
      <c r="L12" s="104"/>
    </row>
    <row r="13" spans="1:17" x14ac:dyDescent="0.25">
      <c r="A13" s="104"/>
      <c r="B13" s="104"/>
      <c r="C13" s="104"/>
      <c r="D13" s="104"/>
      <c r="E13" s="104"/>
      <c r="F13" s="104"/>
      <c r="G13" s="104"/>
      <c r="H13" s="104"/>
      <c r="I13" s="104"/>
      <c r="J13" s="104"/>
      <c r="K13" s="104"/>
      <c r="L13" s="104"/>
    </row>
    <row r="14" spans="1:17" x14ac:dyDescent="0.25">
      <c r="A14" s="104"/>
      <c r="B14" s="104"/>
      <c r="C14" s="104"/>
      <c r="D14" s="104"/>
      <c r="E14" s="104"/>
      <c r="F14" s="104"/>
      <c r="G14" s="104"/>
      <c r="H14" s="104"/>
      <c r="I14" s="104"/>
      <c r="J14" s="104"/>
      <c r="K14" s="104"/>
      <c r="L14" s="104"/>
      <c r="M14" s="231"/>
    </row>
    <row r="15" spans="1:17" x14ac:dyDescent="0.25">
      <c r="A15" s="104"/>
      <c r="B15" s="104"/>
      <c r="C15" s="104"/>
      <c r="D15" s="104"/>
      <c r="E15" s="104"/>
      <c r="F15" s="104"/>
      <c r="G15" s="104"/>
      <c r="H15" s="104"/>
      <c r="I15" s="104"/>
      <c r="J15" s="104"/>
      <c r="K15" s="104"/>
      <c r="L15" s="104"/>
    </row>
    <row r="16" spans="1:17" x14ac:dyDescent="0.25">
      <c r="A16" s="104"/>
      <c r="B16" s="104"/>
      <c r="C16" s="104"/>
      <c r="D16" s="104"/>
      <c r="E16" s="104"/>
      <c r="F16" s="104"/>
      <c r="G16" s="104"/>
      <c r="H16" s="104"/>
      <c r="I16" s="104"/>
      <c r="J16" s="104"/>
      <c r="K16" s="104"/>
      <c r="L16" s="104"/>
    </row>
    <row r="17" spans="1:18" x14ac:dyDescent="0.25">
      <c r="A17" s="104"/>
      <c r="B17" s="104"/>
      <c r="C17" s="104"/>
      <c r="D17" s="104"/>
      <c r="E17" s="104"/>
      <c r="F17" s="104"/>
      <c r="G17" s="104"/>
      <c r="H17" s="104"/>
      <c r="I17" s="104"/>
      <c r="J17" s="104"/>
      <c r="K17" s="104"/>
      <c r="L17" s="104"/>
    </row>
    <row r="18" spans="1:18" x14ac:dyDescent="0.25">
      <c r="A18" s="104"/>
      <c r="B18" s="104"/>
      <c r="C18" s="104"/>
      <c r="D18" s="104"/>
      <c r="E18" s="104"/>
      <c r="F18" s="104"/>
      <c r="G18" s="104"/>
      <c r="H18" s="104"/>
      <c r="I18" s="104"/>
      <c r="J18" s="104"/>
      <c r="K18" s="104"/>
      <c r="L18" s="104"/>
    </row>
    <row r="19" spans="1:18" x14ac:dyDescent="0.25">
      <c r="A19" s="104"/>
      <c r="B19" s="104"/>
      <c r="C19" s="104"/>
      <c r="D19" s="104"/>
      <c r="E19" s="104"/>
      <c r="F19" s="104"/>
      <c r="G19" s="104"/>
      <c r="H19" s="104"/>
      <c r="I19" s="104"/>
      <c r="J19" s="104"/>
      <c r="K19" s="104"/>
      <c r="L19" s="104"/>
      <c r="R19" s="92"/>
    </row>
    <row r="20" spans="1:18" x14ac:dyDescent="0.25">
      <c r="A20" s="104"/>
      <c r="B20" s="104"/>
      <c r="C20" s="104"/>
      <c r="D20" s="104"/>
      <c r="E20" s="104"/>
      <c r="F20" s="104"/>
      <c r="G20" s="104"/>
      <c r="H20" s="104"/>
      <c r="I20" s="104"/>
      <c r="J20" s="104"/>
      <c r="K20" s="104"/>
      <c r="L20" s="104"/>
    </row>
    <row r="21" spans="1:18" x14ac:dyDescent="0.25">
      <c r="A21" s="104"/>
      <c r="B21" s="104"/>
      <c r="C21" s="104"/>
      <c r="D21" s="104"/>
      <c r="E21" s="104"/>
      <c r="F21" s="104"/>
      <c r="G21" s="104"/>
      <c r="H21" s="104"/>
      <c r="I21" s="104"/>
      <c r="J21" s="104"/>
      <c r="K21" s="104"/>
      <c r="L21" s="104"/>
    </row>
    <row r="22" spans="1:18" x14ac:dyDescent="0.25">
      <c r="A22" s="104"/>
      <c r="B22" s="104"/>
      <c r="C22" s="104"/>
      <c r="D22" s="104"/>
      <c r="E22" s="104"/>
      <c r="F22" s="104"/>
      <c r="G22" s="104"/>
      <c r="H22" s="104"/>
      <c r="I22" s="104"/>
      <c r="J22" s="104"/>
      <c r="K22" s="104"/>
      <c r="L22" s="104"/>
    </row>
    <row r="23" spans="1:18" x14ac:dyDescent="0.25">
      <c r="A23" s="104"/>
      <c r="B23" s="104"/>
      <c r="C23" s="104"/>
      <c r="D23" s="104"/>
      <c r="E23" s="104"/>
      <c r="F23" s="104"/>
      <c r="G23" s="104"/>
      <c r="H23" s="104"/>
      <c r="I23" s="104"/>
      <c r="J23" s="104"/>
      <c r="K23" s="104"/>
      <c r="L23" s="104"/>
    </row>
    <row r="24" spans="1:18" x14ac:dyDescent="0.25">
      <c r="A24" s="104"/>
      <c r="B24" s="104"/>
      <c r="C24" s="104"/>
      <c r="D24" s="104"/>
      <c r="E24" s="104"/>
      <c r="F24" s="104"/>
      <c r="G24" s="104"/>
      <c r="H24" s="104"/>
      <c r="I24" s="104"/>
      <c r="J24" s="104"/>
      <c r="K24" s="104"/>
      <c r="L24" s="104"/>
    </row>
    <row r="25" spans="1:18" x14ac:dyDescent="0.25">
      <c r="A25" s="104"/>
      <c r="B25" s="104"/>
      <c r="C25" s="104"/>
      <c r="D25" s="104"/>
      <c r="E25" s="104"/>
      <c r="F25" s="104"/>
      <c r="G25" s="104"/>
      <c r="H25" s="104"/>
      <c r="I25" s="104"/>
      <c r="J25" s="104"/>
      <c r="K25" s="104"/>
      <c r="L25" s="104"/>
    </row>
    <row r="26" spans="1:18" x14ac:dyDescent="0.25">
      <c r="A26" s="104"/>
      <c r="B26" s="104"/>
      <c r="C26" s="104"/>
      <c r="D26" s="104"/>
      <c r="E26" s="104"/>
      <c r="F26" s="104"/>
      <c r="G26" s="104"/>
      <c r="H26" s="104"/>
      <c r="I26" s="104"/>
      <c r="J26" s="104"/>
      <c r="K26" s="104"/>
    </row>
    <row r="27" spans="1:18" x14ac:dyDescent="0.25">
      <c r="A27" s="104"/>
      <c r="B27" s="104"/>
      <c r="C27" s="104"/>
      <c r="D27" s="104"/>
      <c r="E27" s="104"/>
      <c r="F27" s="104"/>
      <c r="G27" s="104"/>
      <c r="H27" s="104"/>
      <c r="I27" s="104"/>
      <c r="J27" s="104"/>
      <c r="K27" s="104"/>
    </row>
    <row r="28" spans="1:18" x14ac:dyDescent="0.25">
      <c r="A28" s="104"/>
      <c r="B28" s="104"/>
      <c r="C28" s="104"/>
      <c r="D28" s="104"/>
      <c r="E28" s="104"/>
      <c r="F28" s="104"/>
      <c r="G28" s="104"/>
      <c r="H28" s="104"/>
      <c r="I28" s="104"/>
      <c r="J28" s="104"/>
      <c r="K28" s="104"/>
    </row>
    <row r="29" spans="1:18" x14ac:dyDescent="0.25">
      <c r="A29" s="104"/>
      <c r="B29" s="104"/>
      <c r="C29" s="104"/>
      <c r="D29" s="104"/>
      <c r="E29" s="104"/>
      <c r="F29" s="104"/>
      <c r="G29" s="104"/>
      <c r="H29" s="104"/>
      <c r="I29" s="104"/>
      <c r="J29" s="104"/>
      <c r="K29" s="104"/>
    </row>
    <row r="30" spans="1:18" x14ac:dyDescent="0.25">
      <c r="A30" s="104"/>
      <c r="B30" s="104"/>
      <c r="C30" s="104"/>
      <c r="D30" s="104"/>
      <c r="E30" s="104"/>
      <c r="F30" s="104"/>
      <c r="G30" s="104"/>
      <c r="H30" s="104"/>
      <c r="I30" s="104"/>
      <c r="J30" s="104"/>
      <c r="K30" s="104"/>
    </row>
    <row r="31" spans="1:18" x14ac:dyDescent="0.25">
      <c r="A31" s="188"/>
      <c r="B31" s="104"/>
      <c r="C31" s="104"/>
      <c r="D31" s="104"/>
      <c r="E31" s="104"/>
      <c r="F31" s="104"/>
      <c r="G31" s="104"/>
      <c r="H31" s="104"/>
      <c r="I31" s="104"/>
      <c r="J31" s="104"/>
      <c r="K31" s="104"/>
    </row>
    <row r="32" spans="1:18" x14ac:dyDescent="0.25">
      <c r="A32" s="104"/>
      <c r="B32" s="104"/>
      <c r="C32" s="104"/>
      <c r="D32" s="104"/>
      <c r="E32" s="104"/>
      <c r="F32" s="104"/>
      <c r="G32" s="104"/>
      <c r="H32" s="104"/>
      <c r="I32" s="104"/>
      <c r="J32" s="104"/>
      <c r="K32" s="104"/>
    </row>
    <row r="33" spans="1:12" x14ac:dyDescent="0.25">
      <c r="A33" s="104"/>
      <c r="B33" s="104"/>
      <c r="C33" s="104"/>
      <c r="D33" s="104"/>
      <c r="E33" s="104"/>
      <c r="F33" s="104"/>
      <c r="G33" s="104"/>
      <c r="H33" s="104"/>
      <c r="I33" s="104"/>
      <c r="J33" s="104"/>
      <c r="K33" s="104"/>
      <c r="L33" s="104"/>
    </row>
    <row r="34" spans="1:12" x14ac:dyDescent="0.25">
      <c r="A34" s="104"/>
      <c r="B34" s="104"/>
      <c r="C34" s="104"/>
      <c r="D34" s="104"/>
      <c r="E34" s="104"/>
      <c r="F34" s="104"/>
      <c r="G34" s="104"/>
      <c r="H34" s="104"/>
      <c r="I34" s="104"/>
      <c r="J34" s="104"/>
      <c r="K34" s="104"/>
      <c r="L34" s="104"/>
    </row>
    <row r="35" spans="1:12" x14ac:dyDescent="0.25">
      <c r="A35" s="104"/>
      <c r="B35" s="104"/>
      <c r="C35" s="104"/>
      <c r="D35" s="104"/>
      <c r="E35" s="104"/>
      <c r="F35" s="104"/>
      <c r="G35" s="104"/>
      <c r="H35" s="104"/>
      <c r="I35" s="104"/>
      <c r="J35" s="104"/>
      <c r="K35" s="104"/>
      <c r="L35" s="104"/>
    </row>
    <row r="36" spans="1:12" x14ac:dyDescent="0.25">
      <c r="A36" s="104"/>
      <c r="B36" s="104"/>
      <c r="C36" s="104"/>
      <c r="D36" s="104"/>
      <c r="E36" s="104"/>
      <c r="F36" s="104"/>
      <c r="G36" s="104"/>
      <c r="H36" s="104"/>
      <c r="I36" s="104"/>
      <c r="J36" s="104"/>
      <c r="K36" s="104"/>
      <c r="L36" s="104"/>
    </row>
    <row r="37" spans="1:12" x14ac:dyDescent="0.25">
      <c r="A37" s="104"/>
      <c r="B37" s="104"/>
      <c r="C37" s="104"/>
      <c r="D37" s="104"/>
      <c r="E37" s="104"/>
      <c r="F37" s="104"/>
      <c r="G37" s="104"/>
      <c r="H37" s="104"/>
      <c r="I37" s="104"/>
      <c r="J37" s="104"/>
      <c r="K37" s="104"/>
      <c r="L37" s="104"/>
    </row>
    <row r="38" spans="1:12" x14ac:dyDescent="0.25">
      <c r="A38" s="104"/>
      <c r="B38" s="104"/>
      <c r="C38" s="104"/>
      <c r="D38" s="104"/>
      <c r="E38" s="104"/>
      <c r="F38" s="104"/>
      <c r="G38" s="104"/>
      <c r="H38" s="104"/>
      <c r="I38" s="104"/>
      <c r="J38" s="104"/>
      <c r="K38" s="104"/>
      <c r="L38" s="104"/>
    </row>
    <row r="39" spans="1:12" x14ac:dyDescent="0.25">
      <c r="A39" s="104"/>
      <c r="B39" s="104"/>
      <c r="C39" s="104"/>
      <c r="D39" s="104"/>
      <c r="E39" s="104"/>
      <c r="F39" s="104"/>
      <c r="G39" s="104"/>
      <c r="H39" s="104"/>
      <c r="I39" s="104"/>
      <c r="J39" s="104"/>
      <c r="K39" s="104"/>
      <c r="L39" s="104"/>
    </row>
    <row r="40" spans="1:12" x14ac:dyDescent="0.25">
      <c r="A40" s="104"/>
      <c r="B40" s="104"/>
      <c r="C40" s="104"/>
      <c r="D40" s="104"/>
      <c r="E40" s="104"/>
      <c r="F40" s="104"/>
      <c r="G40" s="104"/>
      <c r="H40" s="104"/>
      <c r="I40" s="104"/>
      <c r="J40" s="104"/>
      <c r="K40" s="104"/>
      <c r="L40" s="104"/>
    </row>
    <row r="41" spans="1:12" x14ac:dyDescent="0.25">
      <c r="A41" s="104"/>
      <c r="B41" s="104"/>
      <c r="C41" s="104"/>
      <c r="D41" s="104"/>
      <c r="E41" s="104"/>
      <c r="F41" s="104"/>
      <c r="G41" s="104"/>
      <c r="H41" s="104"/>
      <c r="I41" s="104"/>
      <c r="J41" s="104"/>
      <c r="K41" s="104"/>
      <c r="L41" s="104"/>
    </row>
    <row r="42" spans="1:12" x14ac:dyDescent="0.25">
      <c r="A42" s="104"/>
      <c r="B42" s="104"/>
      <c r="C42" s="104"/>
      <c r="D42" s="104"/>
      <c r="E42" s="104"/>
      <c r="F42" s="104"/>
      <c r="G42" s="104"/>
      <c r="H42" s="104"/>
      <c r="I42" s="104"/>
      <c r="J42" s="104"/>
      <c r="K42" s="104"/>
      <c r="L42" s="104"/>
    </row>
    <row r="43" spans="1:12" x14ac:dyDescent="0.25">
      <c r="A43" s="104"/>
      <c r="B43" s="104"/>
      <c r="C43" s="104"/>
      <c r="D43" s="104"/>
      <c r="E43" s="104"/>
      <c r="F43" s="104"/>
      <c r="G43" s="104"/>
      <c r="H43" s="104"/>
      <c r="I43" s="104"/>
      <c r="J43" s="104"/>
      <c r="K43" s="104"/>
      <c r="L43" s="104"/>
    </row>
    <row r="44" spans="1:12" x14ac:dyDescent="0.25">
      <c r="A44" s="104"/>
      <c r="B44" s="104"/>
      <c r="C44" s="104"/>
      <c r="D44" s="104"/>
      <c r="E44" s="104"/>
      <c r="F44" s="104"/>
      <c r="G44" s="104"/>
      <c r="H44" s="104"/>
      <c r="I44" s="104"/>
      <c r="J44" s="104"/>
      <c r="K44" s="104"/>
      <c r="L44" s="104"/>
    </row>
    <row r="45" spans="1:12" x14ac:dyDescent="0.25">
      <c r="A45" s="104"/>
      <c r="B45" s="104"/>
      <c r="C45" s="104"/>
      <c r="D45" s="104"/>
      <c r="E45" s="104"/>
      <c r="F45" s="104"/>
      <c r="G45" s="104"/>
      <c r="H45" s="104"/>
      <c r="I45" s="104"/>
      <c r="J45" s="104"/>
      <c r="K45" s="104"/>
      <c r="L45" s="104"/>
    </row>
    <row r="46" spans="1:12" x14ac:dyDescent="0.25">
      <c r="A46" s="104"/>
      <c r="B46" s="104"/>
      <c r="C46" s="104"/>
      <c r="D46" s="104"/>
      <c r="E46" s="104"/>
      <c r="F46" s="104"/>
      <c r="G46" s="104"/>
      <c r="H46" s="104"/>
      <c r="I46" s="104"/>
      <c r="J46" s="104"/>
      <c r="K46" s="104"/>
      <c r="L46" s="104"/>
    </row>
    <row r="47" spans="1:12" x14ac:dyDescent="0.25">
      <c r="A47" s="104"/>
      <c r="B47" s="104"/>
      <c r="C47" s="104"/>
      <c r="D47" s="104"/>
      <c r="E47" s="104"/>
      <c r="F47" s="104"/>
      <c r="G47" s="104"/>
      <c r="H47" s="104"/>
      <c r="I47" s="104"/>
      <c r="J47" s="104"/>
      <c r="K47" s="104"/>
      <c r="L47" s="104"/>
    </row>
    <row r="48" spans="1:12" x14ac:dyDescent="0.25">
      <c r="A48" s="104"/>
      <c r="B48" s="104"/>
      <c r="C48" s="104"/>
      <c r="D48" s="104"/>
      <c r="E48" s="104"/>
      <c r="F48" s="104"/>
      <c r="G48" s="104"/>
      <c r="H48" s="104"/>
      <c r="I48" s="104"/>
      <c r="J48" s="104"/>
      <c r="K48" s="104"/>
      <c r="L48" s="104"/>
    </row>
    <row r="49" spans="1:12" x14ac:dyDescent="0.25">
      <c r="A49" s="104"/>
      <c r="B49" s="104"/>
      <c r="C49" s="104"/>
      <c r="D49" s="104"/>
      <c r="E49" s="104"/>
      <c r="F49" s="104"/>
      <c r="G49" s="104"/>
      <c r="H49" s="104"/>
      <c r="I49" s="104"/>
      <c r="J49" s="104"/>
      <c r="K49" s="104"/>
      <c r="L49" s="104"/>
    </row>
    <row r="50" spans="1:12" x14ac:dyDescent="0.25">
      <c r="A50" s="104"/>
      <c r="B50" s="104"/>
      <c r="C50" s="104"/>
      <c r="D50" s="104"/>
      <c r="E50" s="104"/>
      <c r="F50" s="104"/>
      <c r="G50" s="104"/>
      <c r="H50" s="104"/>
      <c r="I50" s="104"/>
      <c r="J50" s="104"/>
      <c r="K50" s="104"/>
      <c r="L50" s="104"/>
    </row>
    <row r="51" spans="1:12" x14ac:dyDescent="0.25">
      <c r="A51" s="104"/>
      <c r="B51" s="104"/>
      <c r="C51" s="104"/>
      <c r="D51" s="104"/>
      <c r="E51" s="104"/>
      <c r="F51" s="104"/>
      <c r="G51" s="104"/>
      <c r="H51" s="104"/>
      <c r="I51" s="104"/>
      <c r="J51" s="104"/>
      <c r="K51" s="104"/>
      <c r="L51" s="104"/>
    </row>
    <row r="52" spans="1:12" x14ac:dyDescent="0.25">
      <c r="A52" s="104"/>
      <c r="B52" s="104"/>
      <c r="C52" s="104"/>
      <c r="D52" s="104"/>
      <c r="E52" s="104"/>
      <c r="F52" s="104"/>
      <c r="G52" s="104"/>
      <c r="H52" s="104"/>
      <c r="I52" s="104"/>
      <c r="J52" s="104"/>
      <c r="K52" s="104"/>
      <c r="L52" s="104"/>
    </row>
    <row r="53" spans="1:12" x14ac:dyDescent="0.25">
      <c r="A53" s="104"/>
      <c r="B53" s="104"/>
      <c r="C53" s="104"/>
      <c r="D53" s="104"/>
      <c r="E53" s="104"/>
      <c r="F53" s="104"/>
      <c r="G53" s="104"/>
      <c r="H53" s="104"/>
      <c r="I53" s="104"/>
      <c r="J53" s="104"/>
      <c r="K53" s="104"/>
      <c r="L53" s="104"/>
    </row>
    <row r="54" spans="1:12" x14ac:dyDescent="0.25">
      <c r="A54" s="104"/>
      <c r="B54" s="104"/>
      <c r="C54" s="104"/>
      <c r="D54" s="104"/>
      <c r="E54" s="104"/>
      <c r="F54" s="104"/>
      <c r="G54" s="104"/>
      <c r="H54" s="104"/>
      <c r="I54" s="104"/>
      <c r="J54" s="104"/>
      <c r="K54" s="104"/>
      <c r="L54" s="104"/>
    </row>
    <row r="55" spans="1:12" x14ac:dyDescent="0.25">
      <c r="A55" s="104"/>
      <c r="B55" s="104"/>
      <c r="C55" s="104"/>
      <c r="D55" s="104"/>
      <c r="E55" s="104"/>
      <c r="F55" s="104"/>
      <c r="G55" s="104"/>
      <c r="H55" s="104"/>
      <c r="I55" s="104"/>
      <c r="J55" s="104"/>
      <c r="K55" s="104"/>
      <c r="L55" s="104"/>
    </row>
    <row r="56" spans="1:12" x14ac:dyDescent="0.25">
      <c r="A56" s="104"/>
      <c r="B56" s="104"/>
      <c r="C56" s="104"/>
      <c r="D56" s="104"/>
      <c r="E56" s="104"/>
      <c r="F56" s="104"/>
      <c r="G56" s="104"/>
      <c r="H56" s="104"/>
      <c r="I56" s="104"/>
      <c r="J56" s="104"/>
      <c r="K56" s="104"/>
      <c r="L56" s="104"/>
    </row>
    <row r="57" spans="1:12" x14ac:dyDescent="0.25">
      <c r="A57" s="104"/>
      <c r="B57" s="104"/>
      <c r="C57" s="104"/>
      <c r="D57" s="104"/>
      <c r="E57" s="104"/>
      <c r="F57" s="104"/>
      <c r="G57" s="104"/>
      <c r="H57" s="104"/>
      <c r="I57" s="104"/>
      <c r="J57" s="104"/>
      <c r="K57" s="104"/>
      <c r="L57" s="104"/>
    </row>
    <row r="58" spans="1:12" x14ac:dyDescent="0.25">
      <c r="A58" s="100"/>
      <c r="B58" s="100"/>
      <c r="C58" s="100"/>
      <c r="D58" s="100"/>
      <c r="E58" s="100"/>
      <c r="F58" s="100"/>
      <c r="G58" s="100"/>
      <c r="H58" s="100"/>
      <c r="I58" s="100"/>
      <c r="J58" s="100"/>
      <c r="K58" s="100"/>
      <c r="L58" s="100"/>
    </row>
  </sheetData>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E376B"/>
  </sheetPr>
  <dimension ref="A1:B12"/>
  <sheetViews>
    <sheetView zoomScale="83" zoomScaleNormal="83" workbookViewId="0"/>
  </sheetViews>
  <sheetFormatPr defaultRowHeight="13.2" x14ac:dyDescent="0.25"/>
  <cols>
    <col min="1" max="1" width="32.5546875" customWidth="1"/>
    <col min="2" max="2" width="138" customWidth="1"/>
  </cols>
  <sheetData>
    <row r="1" spans="1:2" ht="17.399999999999999" x14ac:dyDescent="0.3">
      <c r="A1" s="84" t="s">
        <v>233</v>
      </c>
    </row>
    <row r="3" spans="1:2" ht="38.1" customHeight="1" x14ac:dyDescent="0.25">
      <c r="A3" s="88" t="str">
        <f>CONCATENATE(Step3_4!C26,Step3_4!$E$24,Step3_4!D26)</f>
        <v>PVC-Suspensions in Construction in Window profile</v>
      </c>
      <c r="B3" s="184"/>
    </row>
    <row r="4" spans="1:2" ht="38.1" customHeight="1" x14ac:dyDescent="0.25">
      <c r="A4" s="88" t="str">
        <f>CONCATENATE(Step3_4!C27,Step3_4!$E$24,Step3_4!D27)</f>
        <v>PVC-Suspensions in Construction in Fresh water conveying pipe</v>
      </c>
      <c r="B4" s="184"/>
    </row>
    <row r="5" spans="1:2" ht="38.1" customHeight="1" x14ac:dyDescent="0.25">
      <c r="A5" s="88" t="str">
        <f>CONCATENATE(Step3_4!C28,Step3_4!$E$24,Step3_4!D28)</f>
        <v>PVC-Suspensions in Construction in Sewage pipe</v>
      </c>
      <c r="B5" s="184"/>
    </row>
    <row r="6" spans="1:2" ht="38.1" customHeight="1" x14ac:dyDescent="0.25">
      <c r="A6" s="88" t="str">
        <f>CONCATENATE(Step3_4!C29,Step3_4!$E$24,Step3_4!D29)</f>
        <v>PVC-Suspensions in Construction in application 4</v>
      </c>
      <c r="B6" s="184"/>
    </row>
    <row r="7" spans="1:2" ht="38.1" customHeight="1" x14ac:dyDescent="0.25">
      <c r="A7" s="88" t="str">
        <f>CONCATENATE(Step3_4!C30,Step3_4!$E$24,Step3_4!D30)</f>
        <v>PVC-Suspensions in Construction in application 5</v>
      </c>
      <c r="B7" s="184"/>
    </row>
    <row r="8" spans="1:2" ht="38.1" customHeight="1" x14ac:dyDescent="0.25">
      <c r="A8" s="88" t="str">
        <f>CONCATENATE(Step3_4!C31,Step3_4!$E$24,Step3_4!D31)</f>
        <v>PVC-Suspensions in Construction in application 6</v>
      </c>
      <c r="B8" s="184"/>
    </row>
    <row r="9" spans="1:2" ht="38.1" customHeight="1" x14ac:dyDescent="0.25">
      <c r="A9" s="88" t="str">
        <f>CONCATENATE(Step3_4!C32,Step3_4!$E$24,Step3_4!D32)</f>
        <v>PVC-Suspensions in Construction in application 7</v>
      </c>
      <c r="B9" s="184"/>
    </row>
    <row r="10" spans="1:2" ht="38.1" customHeight="1" x14ac:dyDescent="0.25">
      <c r="A10" s="88" t="str">
        <f>CONCATENATE(Step3_4!C33,Step3_4!$E$24,Step3_4!D33)</f>
        <v>PVC-Suspensions in Construction in application 8</v>
      </c>
      <c r="B10" s="184"/>
    </row>
    <row r="11" spans="1:2" ht="38.1" customHeight="1" x14ac:dyDescent="0.25">
      <c r="A11" s="88" t="str">
        <f>CONCATENATE(Step3_4!C34,Step3_4!$E$24,Step3_4!D34)</f>
        <v>PVC-Suspensions in Construction in application 9</v>
      </c>
      <c r="B11" s="184"/>
    </row>
    <row r="12" spans="1:2" ht="38.1" customHeight="1" x14ac:dyDescent="0.25">
      <c r="A12" s="88" t="str">
        <f>CONCATENATE(Step3_4!C35,Step3_4!$E$24,Step3_4!D35)</f>
        <v>PVC-Suspensions in Construction in application 10</v>
      </c>
      <c r="B12" s="184"/>
    </row>
  </sheetData>
  <sheetProtection sheet="1" objects="1" scenario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A547"/>
  </sheetPr>
  <dimension ref="A9:Y74"/>
  <sheetViews>
    <sheetView zoomScale="63" zoomScaleNormal="74" workbookViewId="0">
      <selection activeCell="G12" sqref="G12"/>
    </sheetView>
  </sheetViews>
  <sheetFormatPr defaultColWidth="9.109375" defaultRowHeight="13.2" x14ac:dyDescent="0.25"/>
  <cols>
    <col min="1" max="1" width="46.88671875" customWidth="1"/>
    <col min="2" max="2" width="17" customWidth="1"/>
    <col min="3" max="3" width="15.44140625" customWidth="1"/>
    <col min="4" max="4" width="15.33203125" customWidth="1"/>
    <col min="5" max="5" width="14.88671875" customWidth="1"/>
    <col min="6" max="6" width="12.44140625" customWidth="1"/>
    <col min="7" max="7" width="14" customWidth="1"/>
    <col min="8" max="8" width="12.88671875" customWidth="1"/>
    <col min="9" max="9" width="14" customWidth="1"/>
    <col min="10" max="10" width="12.44140625" customWidth="1"/>
    <col min="11" max="11" width="11.6640625" customWidth="1"/>
    <col min="12" max="12" width="11.5546875" customWidth="1"/>
    <col min="13" max="14" width="10.44140625" customWidth="1"/>
    <col min="15" max="15" width="28.5546875" customWidth="1"/>
    <col min="16" max="16" width="17.33203125" bestFit="1" customWidth="1"/>
    <col min="17" max="17" width="19.33203125" bestFit="1" customWidth="1"/>
    <col min="18" max="18" width="19.33203125" customWidth="1"/>
    <col min="19" max="19" width="26" bestFit="1" customWidth="1"/>
    <col min="20" max="20" width="19.44140625" bestFit="1" customWidth="1"/>
    <col min="21" max="22" width="14.6640625" bestFit="1" customWidth="1"/>
    <col min="23" max="23" width="14.88671875" bestFit="1" customWidth="1"/>
    <col min="24" max="24" width="22.109375" bestFit="1" customWidth="1"/>
  </cols>
  <sheetData>
    <row r="9" spans="1:10" ht="18" customHeight="1" x14ac:dyDescent="0.25"/>
    <row r="10" spans="1:10" ht="18" customHeight="1" x14ac:dyDescent="0.25"/>
    <row r="11" spans="1:10" ht="18" customHeight="1" x14ac:dyDescent="0.25"/>
    <row r="12" spans="1:10" ht="18" customHeight="1" x14ac:dyDescent="0.25"/>
    <row r="13" spans="1:10" ht="18" customHeight="1" x14ac:dyDescent="0.25"/>
    <row r="14" spans="1:10" ht="18" customHeight="1" x14ac:dyDescent="0.25"/>
    <row r="15" spans="1:10" ht="18" customHeight="1" x14ac:dyDescent="0.3">
      <c r="A15" s="96"/>
      <c r="B15" s="41"/>
      <c r="C15" s="41"/>
      <c r="D15" s="41"/>
      <c r="E15" s="41"/>
      <c r="F15" s="41"/>
      <c r="G15" s="41"/>
      <c r="H15" s="41"/>
      <c r="I15" s="19"/>
      <c r="J15" s="19"/>
    </row>
    <row r="16" spans="1:10" ht="18" customHeight="1" x14ac:dyDescent="0.3">
      <c r="A16" s="83"/>
      <c r="B16" s="41"/>
      <c r="C16" s="41"/>
      <c r="D16" s="41"/>
      <c r="E16" s="41"/>
      <c r="F16" s="41"/>
      <c r="G16" s="41"/>
      <c r="H16" s="41"/>
      <c r="I16" s="19"/>
      <c r="J16" s="19"/>
    </row>
    <row r="17" spans="1:25" ht="18" customHeight="1" x14ac:dyDescent="0.3">
      <c r="A17" s="83"/>
      <c r="B17" s="41"/>
      <c r="C17" s="41"/>
      <c r="D17" s="41"/>
      <c r="E17" s="41"/>
      <c r="F17" s="41"/>
      <c r="G17" s="41"/>
      <c r="H17" s="41"/>
      <c r="I17" s="19"/>
      <c r="J17" s="19"/>
    </row>
    <row r="18" spans="1:25" ht="18" customHeight="1" x14ac:dyDescent="0.3">
      <c r="A18" s="83"/>
      <c r="B18" s="41"/>
      <c r="C18" s="41"/>
      <c r="D18" s="41"/>
      <c r="E18" s="41"/>
      <c r="F18" s="41"/>
      <c r="G18" s="41"/>
      <c r="H18" s="41"/>
      <c r="I18" s="19"/>
      <c r="J18" s="19"/>
    </row>
    <row r="19" spans="1:25" s="2" customFormat="1" ht="18" customHeight="1" x14ac:dyDescent="0.3">
      <c r="A19" s="232"/>
      <c r="B19" s="233"/>
      <c r="C19" s="234"/>
      <c r="D19" s="234"/>
      <c r="E19" s="234"/>
      <c r="F19" s="234"/>
      <c r="G19" s="234"/>
      <c r="H19" s="234"/>
      <c r="I19" s="235"/>
      <c r="J19" s="235"/>
    </row>
    <row r="20" spans="1:25" s="2" customFormat="1" ht="18" customHeight="1" x14ac:dyDescent="0.3">
      <c r="A20" s="232"/>
      <c r="B20" s="233"/>
      <c r="C20" s="234"/>
      <c r="D20" s="234"/>
      <c r="E20" s="234"/>
      <c r="F20" s="234"/>
      <c r="G20" s="234"/>
      <c r="H20" s="234"/>
      <c r="I20" s="235"/>
      <c r="J20" s="235"/>
    </row>
    <row r="21" spans="1:25" s="2" customFormat="1" ht="18" customHeight="1" x14ac:dyDescent="0.3">
      <c r="A21" s="236"/>
      <c r="B21" s="237"/>
      <c r="C21" s="234"/>
      <c r="D21" s="234"/>
      <c r="E21" s="234"/>
      <c r="F21" s="234"/>
      <c r="G21" s="234"/>
      <c r="H21" s="234"/>
      <c r="I21" s="235"/>
      <c r="J21" s="235"/>
    </row>
    <row r="22" spans="1:25" s="2" customFormat="1" ht="18" customHeight="1" x14ac:dyDescent="0.3">
      <c r="A22" s="232"/>
      <c r="B22" s="232"/>
      <c r="C22" s="234"/>
      <c r="D22" s="234"/>
      <c r="E22" s="234"/>
      <c r="F22" s="234"/>
      <c r="G22" s="234"/>
      <c r="H22" s="234"/>
      <c r="I22" s="235"/>
      <c r="J22" s="235"/>
    </row>
    <row r="23" spans="1:25" s="2" customFormat="1" ht="18" customHeight="1" x14ac:dyDescent="0.3">
      <c r="A23" s="236"/>
      <c r="B23" s="234"/>
      <c r="C23" s="234"/>
      <c r="D23" s="234"/>
      <c r="E23" s="234"/>
      <c r="F23" s="234"/>
      <c r="G23" s="234"/>
      <c r="H23" s="234"/>
      <c r="I23" s="235"/>
      <c r="J23" s="235"/>
    </row>
    <row r="24" spans="1:25" s="2" customFormat="1" ht="18" customHeight="1" x14ac:dyDescent="0.3">
      <c r="A24" s="236"/>
      <c r="B24" s="234"/>
      <c r="C24" s="234"/>
      <c r="D24" s="234"/>
      <c r="E24" s="234"/>
      <c r="F24" s="234"/>
      <c r="G24" s="234"/>
      <c r="H24" s="234"/>
      <c r="I24" s="235"/>
      <c r="J24" s="235"/>
    </row>
    <row r="25" spans="1:25" s="2" customFormat="1" ht="18" customHeight="1" x14ac:dyDescent="0.3">
      <c r="A25" s="236"/>
      <c r="B25" s="234"/>
      <c r="C25" s="234"/>
      <c r="D25" s="234"/>
      <c r="E25" s="234"/>
      <c r="F25" s="234"/>
      <c r="G25" s="234"/>
      <c r="H25" s="234"/>
      <c r="I25" s="235"/>
      <c r="J25" s="235"/>
    </row>
    <row r="26" spans="1:25" s="2" customFormat="1" ht="18" customHeight="1" x14ac:dyDescent="0.3">
      <c r="A26" s="238"/>
      <c r="B26" s="238"/>
      <c r="C26" s="239"/>
      <c r="D26" s="239"/>
      <c r="E26" s="239"/>
      <c r="F26" s="239"/>
      <c r="G26" s="239"/>
      <c r="H26" s="239"/>
      <c r="I26" s="235"/>
      <c r="J26" s="235"/>
      <c r="K26" s="235"/>
      <c r="L26" s="235"/>
      <c r="M26" s="235"/>
      <c r="N26" s="235"/>
    </row>
    <row r="27" spans="1:25" s="2" customFormat="1" ht="17.399999999999999" x14ac:dyDescent="0.3">
      <c r="A27" s="240"/>
      <c r="B27" s="234"/>
      <c r="C27" s="234"/>
      <c r="D27" s="234"/>
      <c r="E27" s="234"/>
      <c r="F27" s="234"/>
      <c r="G27" s="234"/>
      <c r="H27" s="234"/>
      <c r="I27" s="235"/>
      <c r="J27" s="235"/>
    </row>
    <row r="28" spans="1:25" x14ac:dyDescent="0.25">
      <c r="A28" s="19"/>
    </row>
    <row r="29" spans="1:25" ht="43.5" customHeight="1" x14ac:dyDescent="0.25">
      <c r="A29" s="97" t="s">
        <v>234</v>
      </c>
      <c r="B29" s="39"/>
      <c r="C29" s="39"/>
      <c r="D29" s="249" t="s">
        <v>124</v>
      </c>
      <c r="E29" s="249"/>
      <c r="F29" s="249"/>
      <c r="G29" s="249"/>
      <c r="H29" s="21"/>
      <c r="I29" s="250" t="s">
        <v>117</v>
      </c>
      <c r="J29" s="250"/>
      <c r="K29" s="250"/>
      <c r="L29" s="250"/>
      <c r="M29" s="250"/>
      <c r="N29" s="250"/>
      <c r="O29" s="249" t="s">
        <v>116</v>
      </c>
      <c r="P29" s="249"/>
      <c r="Q29" s="249"/>
      <c r="R29" s="249"/>
      <c r="S29" s="249"/>
      <c r="T29" s="249"/>
      <c r="U29" s="249"/>
      <c r="V29" s="249"/>
      <c r="W29" s="249"/>
      <c r="X29" s="249"/>
      <c r="Y29" s="249"/>
    </row>
    <row r="30" spans="1:25" ht="37.5" customHeight="1" x14ac:dyDescent="0.25">
      <c r="A30" s="62" t="s">
        <v>44</v>
      </c>
      <c r="B30" s="24" t="s">
        <v>17</v>
      </c>
      <c r="C30" s="24" t="s">
        <v>19</v>
      </c>
      <c r="D30" s="24" t="s">
        <v>47</v>
      </c>
      <c r="E30" s="25" t="s">
        <v>20</v>
      </c>
      <c r="F30" s="26" t="s">
        <v>0</v>
      </c>
      <c r="G30" s="27" t="s">
        <v>46</v>
      </c>
      <c r="H30" s="28" t="s">
        <v>114</v>
      </c>
      <c r="I30" s="27" t="s">
        <v>25</v>
      </c>
      <c r="J30" s="27" t="s">
        <v>26</v>
      </c>
      <c r="K30" s="27" t="s">
        <v>28</v>
      </c>
      <c r="L30" s="27" t="s">
        <v>30</v>
      </c>
      <c r="M30" s="27" t="s">
        <v>31</v>
      </c>
      <c r="N30" s="27" t="s">
        <v>32</v>
      </c>
      <c r="O30" s="30" t="s">
        <v>22</v>
      </c>
      <c r="P30" s="30" t="s">
        <v>23</v>
      </c>
      <c r="Q30" s="30" t="s">
        <v>24</v>
      </c>
      <c r="R30" s="31" t="s">
        <v>113</v>
      </c>
      <c r="S30" s="27" t="s">
        <v>33</v>
      </c>
      <c r="T30" s="30" t="s">
        <v>35</v>
      </c>
      <c r="U30" s="30" t="s">
        <v>1</v>
      </c>
      <c r="V30" s="30" t="s">
        <v>3</v>
      </c>
      <c r="W30" s="25" t="s">
        <v>39</v>
      </c>
      <c r="X30" s="25" t="s">
        <v>41</v>
      </c>
      <c r="Y30" s="27" t="s">
        <v>115</v>
      </c>
    </row>
    <row r="31" spans="1:25" x14ac:dyDescent="0.25">
      <c r="A31" s="10" t="s">
        <v>45</v>
      </c>
      <c r="B31" s="64" t="s">
        <v>18</v>
      </c>
      <c r="C31" s="64" t="s">
        <v>18</v>
      </c>
      <c r="D31" s="64" t="s">
        <v>18</v>
      </c>
      <c r="E31" s="64" t="s">
        <v>29</v>
      </c>
      <c r="F31" s="64" t="s">
        <v>27</v>
      </c>
      <c r="G31" s="64" t="s">
        <v>21</v>
      </c>
      <c r="H31" s="64"/>
      <c r="I31" s="64" t="s">
        <v>21</v>
      </c>
      <c r="J31" s="64" t="s">
        <v>21</v>
      </c>
      <c r="K31" s="64" t="s">
        <v>21</v>
      </c>
      <c r="L31" s="64" t="s">
        <v>21</v>
      </c>
      <c r="M31" s="64" t="s">
        <v>21</v>
      </c>
      <c r="N31" s="64" t="s">
        <v>21</v>
      </c>
      <c r="O31" s="64" t="s">
        <v>29</v>
      </c>
      <c r="P31" s="64" t="s">
        <v>29</v>
      </c>
      <c r="Q31" s="64" t="s">
        <v>29</v>
      </c>
      <c r="R31" s="64" t="s">
        <v>29</v>
      </c>
      <c r="S31" s="64" t="s">
        <v>34</v>
      </c>
      <c r="T31" s="64" t="s">
        <v>36</v>
      </c>
      <c r="U31" s="64" t="s">
        <v>37</v>
      </c>
      <c r="V31" s="64" t="s">
        <v>38</v>
      </c>
      <c r="W31" s="64" t="s">
        <v>40</v>
      </c>
      <c r="X31" s="64" t="s">
        <v>42</v>
      </c>
    </row>
    <row r="33" spans="1:25" x14ac:dyDescent="0.25">
      <c r="A33" s="10" t="str">
        <f>CONCATENATE(Step3_4!$C26, Step3_4!$E$24,Step3_4!D26)</f>
        <v>PVC-Suspensions in Construction in Window profile</v>
      </c>
      <c r="B33" s="60">
        <v>1.775467749039273</v>
      </c>
      <c r="C33" s="60">
        <v>0</v>
      </c>
      <c r="D33" s="60">
        <f>SUM(B33:C33)</f>
        <v>1.775467749039273</v>
      </c>
      <c r="E33" s="60">
        <v>0.29033326513100982</v>
      </c>
      <c r="F33" s="60">
        <v>9.6244556106406171E-2</v>
      </c>
      <c r="G33" s="60">
        <f>SUM(I33:N33)</f>
        <v>47.971243992091615</v>
      </c>
      <c r="H33" s="60"/>
      <c r="I33" s="60">
        <v>0.34152564355688253</v>
      </c>
      <c r="J33" s="60">
        <v>6.8497917013790357E-6</v>
      </c>
      <c r="K33" s="60">
        <v>2.0936196119190478</v>
      </c>
      <c r="L33" s="60">
        <v>5.092874745898051</v>
      </c>
      <c r="M33" s="60">
        <v>20.086584403798209</v>
      </c>
      <c r="N33" s="60">
        <v>20.356632737127729</v>
      </c>
      <c r="O33" s="60">
        <v>0.19478543528197945</v>
      </c>
      <c r="P33" s="60">
        <v>443.963822358774</v>
      </c>
      <c r="Q33" s="60">
        <v>2.2273161604725537E-3</v>
      </c>
      <c r="R33" s="60">
        <f>SUM(O33:Q33)</f>
        <v>444.16083511021645</v>
      </c>
      <c r="S33" s="60">
        <v>2.2311760482719482E-2</v>
      </c>
      <c r="T33" s="60">
        <v>5.0394337615865268E-3</v>
      </c>
      <c r="U33" s="60">
        <v>6.0065992697240552E-3</v>
      </c>
      <c r="V33" s="60">
        <v>1.3510099639912972E-3</v>
      </c>
      <c r="W33" s="60">
        <v>1.9849237943100054E-7</v>
      </c>
      <c r="X33" s="60">
        <v>3.0300808541346066E-4</v>
      </c>
      <c r="Y33" s="42"/>
    </row>
    <row r="34" spans="1:25" x14ac:dyDescent="0.25">
      <c r="A34" s="10" t="str">
        <f>CONCATENATE(Step3_4!$C27, Step3_4!$E$24,Step3_4!D27)</f>
        <v>PVC-Suspensions in Construction in Fresh water conveying pipe</v>
      </c>
      <c r="B34" s="60">
        <v>1.775467749039273</v>
      </c>
      <c r="C34" s="60">
        <v>0</v>
      </c>
      <c r="D34" s="60">
        <f t="shared" ref="D34:D35" si="0">SUM(B34:C34)</f>
        <v>1.775467749039273</v>
      </c>
      <c r="E34" s="60">
        <v>0.29033326513100982</v>
      </c>
      <c r="F34" s="60">
        <v>9.6244556106406171E-2</v>
      </c>
      <c r="G34" s="60">
        <f t="shared" ref="G34:G35" si="1">SUM(I34:N34)</f>
        <v>47.971243992091615</v>
      </c>
      <c r="H34" s="60"/>
      <c r="I34" s="60">
        <v>0.34152564355688253</v>
      </c>
      <c r="J34" s="60">
        <v>6.8497917013790357E-6</v>
      </c>
      <c r="K34" s="60">
        <v>2.0936196119190478</v>
      </c>
      <c r="L34" s="60">
        <v>5.092874745898051</v>
      </c>
      <c r="M34" s="60">
        <v>20.086584403798209</v>
      </c>
      <c r="N34" s="60">
        <v>20.356632737127729</v>
      </c>
      <c r="O34" s="60">
        <v>0.19478543528197945</v>
      </c>
      <c r="P34" s="60">
        <v>443.963822358774</v>
      </c>
      <c r="Q34" s="60">
        <v>2.2273161604725537E-3</v>
      </c>
      <c r="R34" s="60">
        <f t="shared" ref="R34:R35" si="2">SUM(O34:Q34)</f>
        <v>444.16083511021645</v>
      </c>
      <c r="S34" s="60">
        <v>2.2311760482719482E-2</v>
      </c>
      <c r="T34" s="60">
        <v>5.0394337615865268E-3</v>
      </c>
      <c r="U34" s="60">
        <v>6.0065992697240552E-3</v>
      </c>
      <c r="V34" s="60">
        <v>1.3510099639912972E-3</v>
      </c>
      <c r="W34" s="60">
        <v>1.9849237943100054E-7</v>
      </c>
      <c r="X34" s="60">
        <v>3.0300808541346066E-4</v>
      </c>
      <c r="Y34" s="42"/>
    </row>
    <row r="35" spans="1:25" x14ac:dyDescent="0.25">
      <c r="A35" s="10" t="str">
        <f>CONCATENATE(Step3_4!$C28, Step3_4!$E$24,Step3_4!D28)</f>
        <v>PVC-Suspensions in Construction in Sewage pipe</v>
      </c>
      <c r="B35" s="60">
        <v>1.775467749039273</v>
      </c>
      <c r="C35" s="60">
        <v>0</v>
      </c>
      <c r="D35" s="60">
        <f t="shared" si="0"/>
        <v>1.775467749039273</v>
      </c>
      <c r="E35" s="60">
        <v>0.29033326513100982</v>
      </c>
      <c r="F35" s="60">
        <v>9.6244556106406171E-2</v>
      </c>
      <c r="G35" s="60">
        <f t="shared" si="1"/>
        <v>47.971243992091615</v>
      </c>
      <c r="H35" s="60"/>
      <c r="I35" s="60">
        <v>0.34152564355688253</v>
      </c>
      <c r="J35" s="60">
        <v>6.8497917013790357E-6</v>
      </c>
      <c r="K35" s="60">
        <v>2.0936196119190478</v>
      </c>
      <c r="L35" s="60">
        <v>5.092874745898051</v>
      </c>
      <c r="M35" s="60">
        <v>20.086584403798209</v>
      </c>
      <c r="N35" s="60">
        <v>20.356632737127729</v>
      </c>
      <c r="O35" s="60">
        <v>0.19478543528197945</v>
      </c>
      <c r="P35" s="60">
        <v>443.963822358774</v>
      </c>
      <c r="Q35" s="60">
        <v>2.2273161604725537E-3</v>
      </c>
      <c r="R35" s="60">
        <f t="shared" si="2"/>
        <v>444.16083511021645</v>
      </c>
      <c r="S35" s="60">
        <v>2.2311760482719482E-2</v>
      </c>
      <c r="T35" s="60">
        <v>5.0394337615865268E-3</v>
      </c>
      <c r="U35" s="60">
        <v>6.0065992697240552E-3</v>
      </c>
      <c r="V35" s="60">
        <v>1.3510099639912972E-3</v>
      </c>
      <c r="W35" s="60">
        <v>1.9849237943100054E-7</v>
      </c>
      <c r="X35" s="60">
        <v>3.0300808541346066E-4</v>
      </c>
      <c r="Y35" s="42"/>
    </row>
    <row r="36" spans="1:25" x14ac:dyDescent="0.25">
      <c r="A36" s="10" t="str">
        <f>CONCATENATE(Step3_4!$C29, Step3_4!$E$24,Step3_4!D29)</f>
        <v>PVC-Suspensions in Construction in application 4</v>
      </c>
      <c r="B36" s="60"/>
      <c r="C36" s="60"/>
      <c r="D36" s="60"/>
      <c r="E36" s="60"/>
      <c r="F36" s="60"/>
      <c r="G36" s="60"/>
      <c r="H36" s="60"/>
      <c r="I36" s="60"/>
      <c r="J36" s="60"/>
      <c r="K36" s="60"/>
      <c r="L36" s="60"/>
      <c r="M36" s="60"/>
      <c r="N36" s="60"/>
      <c r="O36" s="60"/>
      <c r="P36" s="60"/>
      <c r="Q36" s="60"/>
      <c r="R36" s="60"/>
      <c r="S36" s="60"/>
      <c r="T36" s="60"/>
      <c r="U36" s="60"/>
      <c r="V36" s="60"/>
      <c r="W36" s="60"/>
      <c r="X36" s="60"/>
      <c r="Y36" s="42"/>
    </row>
    <row r="37" spans="1:25" x14ac:dyDescent="0.25">
      <c r="A37" s="10" t="str">
        <f>CONCATENATE(Step3_4!$C30, Step3_4!$E$24,Step3_4!D30)</f>
        <v>PVC-Suspensions in Construction in application 5</v>
      </c>
      <c r="B37" s="60"/>
      <c r="C37" s="60"/>
      <c r="D37" s="60"/>
      <c r="E37" s="60"/>
      <c r="F37" s="60"/>
      <c r="G37" s="60"/>
      <c r="H37" s="60"/>
      <c r="I37" s="60"/>
      <c r="J37" s="60"/>
      <c r="K37" s="60"/>
      <c r="L37" s="60"/>
      <c r="M37" s="60"/>
      <c r="N37" s="60"/>
      <c r="O37" s="60"/>
      <c r="P37" s="60"/>
      <c r="Q37" s="60"/>
      <c r="R37" s="60"/>
      <c r="S37" s="60"/>
      <c r="T37" s="60"/>
      <c r="U37" s="60"/>
      <c r="V37" s="60"/>
      <c r="W37" s="60"/>
      <c r="X37" s="60"/>
    </row>
    <row r="38" spans="1:25" x14ac:dyDescent="0.25">
      <c r="A38" s="10" t="str">
        <f>CONCATENATE(Step3_4!$C31, Step3_4!$E$24,Step3_4!D31)</f>
        <v>PVC-Suspensions in Construction in application 6</v>
      </c>
      <c r="B38" s="60"/>
      <c r="C38" s="60"/>
      <c r="D38" s="60"/>
      <c r="E38" s="60"/>
      <c r="F38" s="60"/>
      <c r="G38" s="60"/>
      <c r="H38" s="60"/>
      <c r="I38" s="60"/>
      <c r="J38" s="60"/>
      <c r="K38" s="60"/>
      <c r="L38" s="60"/>
      <c r="M38" s="60"/>
      <c r="N38" s="60"/>
      <c r="O38" s="60"/>
      <c r="P38" s="60"/>
      <c r="Q38" s="60"/>
      <c r="R38" s="60"/>
      <c r="S38" s="60"/>
      <c r="T38" s="60"/>
      <c r="U38" s="60"/>
      <c r="V38" s="60"/>
      <c r="W38" s="60"/>
      <c r="X38" s="60"/>
    </row>
    <row r="39" spans="1:25" x14ac:dyDescent="0.25">
      <c r="A39" s="10" t="str">
        <f>CONCATENATE(Step3_4!$C32, Step3_4!$E$24,Step3_4!D32)</f>
        <v>PVC-Suspensions in Construction in application 7</v>
      </c>
      <c r="B39" s="60"/>
      <c r="C39" s="60"/>
      <c r="D39" s="60"/>
      <c r="E39" s="60"/>
      <c r="F39" s="60"/>
      <c r="G39" s="60"/>
      <c r="H39" s="60"/>
      <c r="I39" s="60"/>
      <c r="J39" s="60"/>
      <c r="K39" s="60"/>
      <c r="L39" s="60"/>
      <c r="M39" s="60"/>
      <c r="N39" s="60"/>
      <c r="O39" s="60"/>
      <c r="P39" s="60"/>
      <c r="Q39" s="60"/>
      <c r="R39" s="60"/>
      <c r="S39" s="60"/>
      <c r="T39" s="60"/>
      <c r="U39" s="60"/>
      <c r="V39" s="60"/>
      <c r="W39" s="60"/>
      <c r="X39" s="60"/>
    </row>
    <row r="40" spans="1:25" x14ac:dyDescent="0.25">
      <c r="A40" s="10" t="str">
        <f>CONCATENATE(Step3_4!$C33, Step3_4!$E$24,Step3_4!D33)</f>
        <v>PVC-Suspensions in Construction in application 8</v>
      </c>
      <c r="B40" s="60"/>
      <c r="C40" s="60"/>
      <c r="D40" s="60"/>
      <c r="E40" s="60"/>
      <c r="F40" s="60"/>
      <c r="G40" s="60"/>
      <c r="H40" s="60"/>
      <c r="I40" s="60"/>
      <c r="J40" s="60"/>
      <c r="K40" s="60"/>
      <c r="L40" s="60"/>
      <c r="M40" s="60"/>
      <c r="N40" s="60"/>
      <c r="O40" s="60"/>
      <c r="P40" s="60"/>
      <c r="Q40" s="60"/>
      <c r="R40" s="60"/>
      <c r="S40" s="60"/>
      <c r="T40" s="60"/>
      <c r="U40" s="60"/>
      <c r="V40" s="60"/>
      <c r="W40" s="60"/>
      <c r="X40" s="60"/>
    </row>
    <row r="41" spans="1:25" x14ac:dyDescent="0.25">
      <c r="A41" s="10" t="str">
        <f>CONCATENATE(Step3_4!$C34, Step3_4!$E$24,Step3_4!D34)</f>
        <v>PVC-Suspensions in Construction in application 9</v>
      </c>
      <c r="B41" s="60"/>
      <c r="C41" s="60"/>
      <c r="D41" s="60"/>
      <c r="E41" s="60"/>
      <c r="F41" s="60"/>
      <c r="G41" s="60"/>
      <c r="H41" s="60"/>
      <c r="I41" s="60"/>
      <c r="J41" s="60"/>
      <c r="K41" s="60"/>
      <c r="L41" s="60"/>
      <c r="M41" s="60"/>
      <c r="N41" s="60"/>
      <c r="O41" s="60"/>
      <c r="P41" s="60"/>
      <c r="Q41" s="60"/>
      <c r="R41" s="60"/>
      <c r="S41" s="60"/>
      <c r="T41" s="60"/>
      <c r="U41" s="60"/>
      <c r="V41" s="60"/>
      <c r="W41" s="60"/>
      <c r="X41" s="60"/>
    </row>
    <row r="42" spans="1:25" x14ac:dyDescent="0.25">
      <c r="A42" s="10" t="str">
        <f>CONCATENATE(Step3_4!$C35, Step3_4!$E$24,Step3_4!D35)</f>
        <v>PVC-Suspensions in Construction in application 10</v>
      </c>
      <c r="B42" s="60"/>
      <c r="C42" s="60"/>
      <c r="D42" s="60"/>
      <c r="E42" s="60"/>
      <c r="F42" s="60"/>
      <c r="G42" s="60"/>
      <c r="H42" s="60"/>
      <c r="I42" s="60"/>
      <c r="J42" s="60"/>
      <c r="K42" s="60"/>
      <c r="L42" s="60"/>
      <c r="M42" s="60"/>
      <c r="N42" s="60"/>
      <c r="O42" s="60"/>
      <c r="P42" s="60"/>
      <c r="Q42" s="60"/>
      <c r="R42" s="60"/>
      <c r="S42" s="60"/>
      <c r="T42" s="60"/>
      <c r="U42" s="60"/>
      <c r="V42" s="60"/>
      <c r="W42" s="60"/>
      <c r="X42" s="60"/>
    </row>
    <row r="43" spans="1:25" x14ac:dyDescent="0.25">
      <c r="A43" s="59"/>
      <c r="B43" s="60"/>
      <c r="C43" s="60"/>
      <c r="D43" s="60"/>
      <c r="E43" s="60"/>
      <c r="F43" s="60"/>
      <c r="G43" s="60"/>
      <c r="H43" s="60"/>
      <c r="I43" s="60"/>
      <c r="J43" s="60"/>
      <c r="K43" s="60"/>
      <c r="L43" s="60"/>
      <c r="M43" s="60"/>
      <c r="N43" s="60"/>
      <c r="O43" s="60"/>
      <c r="P43" s="60"/>
      <c r="Q43" s="60"/>
      <c r="R43" s="60"/>
      <c r="S43" s="60"/>
      <c r="T43" s="60"/>
      <c r="U43" s="60"/>
      <c r="V43" s="60"/>
      <c r="W43" s="60"/>
      <c r="X43" s="60"/>
    </row>
    <row r="44" spans="1:25" ht="39.6" x14ac:dyDescent="0.25">
      <c r="A44" s="68" t="s">
        <v>173</v>
      </c>
      <c r="B44" s="32">
        <v>7.4999999999999997E-2</v>
      </c>
      <c r="C44" s="32">
        <v>7.4999999999999997E-2</v>
      </c>
      <c r="D44" s="32"/>
      <c r="E44" s="32">
        <v>8.3999999999999991E-2</v>
      </c>
      <c r="F44" s="32">
        <v>1</v>
      </c>
      <c r="G44" s="32"/>
      <c r="H44" s="32"/>
      <c r="I44" s="32">
        <v>0</v>
      </c>
      <c r="J44" s="32">
        <v>0</v>
      </c>
      <c r="K44" s="32">
        <v>9.9999999999999991E-5</v>
      </c>
      <c r="L44" s="32">
        <v>4.0000000000000001E-3</v>
      </c>
      <c r="M44" s="32">
        <v>1.7999999999999999E-2</v>
      </c>
      <c r="N44" s="32">
        <v>8.0000000000000002E-3</v>
      </c>
      <c r="O44" s="32">
        <v>0.04</v>
      </c>
      <c r="P44" s="32">
        <v>1.0000000000000001E-5</v>
      </c>
      <c r="Q44" s="32">
        <v>1.28</v>
      </c>
      <c r="R44" s="32"/>
      <c r="S44" s="32">
        <v>0.16</v>
      </c>
      <c r="T44" s="32">
        <v>9.4E-2</v>
      </c>
      <c r="U44" s="32">
        <v>4</v>
      </c>
      <c r="V44" s="32">
        <v>9</v>
      </c>
      <c r="W44" s="32">
        <v>30</v>
      </c>
      <c r="X44" s="32">
        <v>2</v>
      </c>
      <c r="Y44" s="9"/>
    </row>
    <row r="45" spans="1:25" x14ac:dyDescent="0.25">
      <c r="D45" s="249" t="s">
        <v>125</v>
      </c>
      <c r="E45" s="249"/>
      <c r="F45" s="249"/>
      <c r="G45" s="249"/>
      <c r="H45" s="21"/>
      <c r="I45" s="250" t="s">
        <v>117</v>
      </c>
      <c r="J45" s="250"/>
      <c r="K45" s="250"/>
      <c r="L45" s="250"/>
      <c r="M45" s="250"/>
      <c r="N45" s="250"/>
      <c r="O45" s="249" t="s">
        <v>116</v>
      </c>
      <c r="P45" s="249"/>
      <c r="Q45" s="249"/>
      <c r="R45" s="249"/>
      <c r="S45" s="249"/>
      <c r="T45" s="249"/>
      <c r="U45" s="249"/>
      <c r="V45" s="249"/>
      <c r="W45" s="249"/>
      <c r="X45" s="249"/>
      <c r="Y45" s="249"/>
    </row>
    <row r="46" spans="1:25" ht="39.6" x14ac:dyDescent="0.25">
      <c r="A46" s="18" t="s">
        <v>163</v>
      </c>
      <c r="B46" s="24" t="s">
        <v>17</v>
      </c>
      <c r="C46" s="24" t="s">
        <v>19</v>
      </c>
      <c r="D46" s="24" t="s">
        <v>47</v>
      </c>
      <c r="E46" s="25" t="s">
        <v>20</v>
      </c>
      <c r="F46" s="26" t="s">
        <v>0</v>
      </c>
      <c r="G46" s="27" t="s">
        <v>46</v>
      </c>
      <c r="H46" s="28" t="s">
        <v>114</v>
      </c>
      <c r="I46" s="29" t="s">
        <v>25</v>
      </c>
      <c r="J46" s="29" t="s">
        <v>26</v>
      </c>
      <c r="K46" s="27" t="s">
        <v>28</v>
      </c>
      <c r="L46" s="27" t="s">
        <v>30</v>
      </c>
      <c r="M46" s="27" t="s">
        <v>31</v>
      </c>
      <c r="N46" s="27" t="s">
        <v>32</v>
      </c>
      <c r="O46" s="30" t="s">
        <v>22</v>
      </c>
      <c r="P46" s="30" t="s">
        <v>23</v>
      </c>
      <c r="Q46" s="30" t="s">
        <v>24</v>
      </c>
      <c r="R46" s="31" t="s">
        <v>113</v>
      </c>
      <c r="S46" s="27" t="s">
        <v>33</v>
      </c>
      <c r="T46" s="30" t="s">
        <v>35</v>
      </c>
      <c r="U46" s="30" t="s">
        <v>1</v>
      </c>
      <c r="V46" s="30" t="s">
        <v>3</v>
      </c>
      <c r="W46" s="25" t="s">
        <v>39</v>
      </c>
      <c r="X46" s="25" t="s">
        <v>41</v>
      </c>
      <c r="Y46" s="27" t="s">
        <v>115</v>
      </c>
    </row>
    <row r="47" spans="1:25" x14ac:dyDescent="0.25">
      <c r="A47" s="19" t="str">
        <f t="shared" ref="A47:A56" si="3">A33</f>
        <v>PVC-Suspensions in Construction in Window profile</v>
      </c>
      <c r="B47" s="20">
        <f t="shared" ref="B47:C56" si="4">B$44*B33</f>
        <v>0.13316008117794548</v>
      </c>
      <c r="C47" s="20">
        <f t="shared" si="4"/>
        <v>0</v>
      </c>
      <c r="D47" s="22">
        <f>SUM(B47:C47)</f>
        <v>0.13316008117794548</v>
      </c>
      <c r="E47" s="22">
        <f t="shared" ref="E47:F56" si="5">E$44*E33</f>
        <v>2.4387994271004822E-2</v>
      </c>
      <c r="F47" s="22">
        <f t="shared" si="5"/>
        <v>9.6244556106406171E-2</v>
      </c>
      <c r="G47" s="22">
        <f>SUM(I47:N47)</f>
        <v>0.54499244211017372</v>
      </c>
      <c r="H47" s="22">
        <f>SUM(D47:G47)</f>
        <v>0.7987850736655302</v>
      </c>
      <c r="I47" s="20">
        <f t="shared" ref="I47:X47" si="6">I$44*I33</f>
        <v>0</v>
      </c>
      <c r="J47" s="20">
        <f t="shared" si="6"/>
        <v>0</v>
      </c>
      <c r="K47" s="20">
        <f t="shared" si="6"/>
        <v>2.0936196119190475E-4</v>
      </c>
      <c r="L47" s="20">
        <f t="shared" si="6"/>
        <v>2.0371498983592206E-2</v>
      </c>
      <c r="M47" s="20">
        <f t="shared" si="6"/>
        <v>0.36155851926836774</v>
      </c>
      <c r="N47" s="20">
        <f t="shared" si="6"/>
        <v>0.16285306189702184</v>
      </c>
      <c r="O47" s="20">
        <f t="shared" si="6"/>
        <v>7.7914174112791784E-3</v>
      </c>
      <c r="P47" s="20">
        <f t="shared" si="6"/>
        <v>4.4396382235877404E-3</v>
      </c>
      <c r="Q47" s="20">
        <f t="shared" si="6"/>
        <v>2.8509646854048688E-3</v>
      </c>
      <c r="R47" s="20">
        <f t="shared" si="6"/>
        <v>0</v>
      </c>
      <c r="S47" s="20">
        <f t="shared" si="6"/>
        <v>3.5698816772351174E-3</v>
      </c>
      <c r="T47" s="20">
        <f t="shared" si="6"/>
        <v>4.7370677358913351E-4</v>
      </c>
      <c r="U47" s="20">
        <f t="shared" si="6"/>
        <v>2.4026397078896221E-2</v>
      </c>
      <c r="V47" s="20">
        <f t="shared" si="6"/>
        <v>1.2159089675921674E-2</v>
      </c>
      <c r="W47" s="20">
        <f t="shared" si="6"/>
        <v>5.9547713829300158E-6</v>
      </c>
      <c r="X47" s="20">
        <f t="shared" si="6"/>
        <v>6.0601617082692131E-4</v>
      </c>
      <c r="Y47" s="22">
        <f>SUM(O47:X47)</f>
        <v>5.5923066468123797E-2</v>
      </c>
    </row>
    <row r="48" spans="1:25" x14ac:dyDescent="0.25">
      <c r="A48" s="19" t="str">
        <f t="shared" si="3"/>
        <v>PVC-Suspensions in Construction in Fresh water conveying pipe</v>
      </c>
      <c r="B48" s="20">
        <f t="shared" si="4"/>
        <v>0.13316008117794548</v>
      </c>
      <c r="C48" s="20">
        <f t="shared" si="4"/>
        <v>0</v>
      </c>
      <c r="D48" s="22">
        <f t="shared" ref="D48:D56" si="7">SUM(B48:C48)</f>
        <v>0.13316008117794548</v>
      </c>
      <c r="E48" s="22">
        <f t="shared" si="5"/>
        <v>2.4387994271004822E-2</v>
      </c>
      <c r="F48" s="22">
        <f t="shared" si="5"/>
        <v>9.6244556106406171E-2</v>
      </c>
      <c r="G48" s="22">
        <f t="shared" ref="G48:G56" si="8">SUM(I48:N48)</f>
        <v>0.54499244211017372</v>
      </c>
      <c r="H48" s="22">
        <f t="shared" ref="H48:H56" si="9">SUM(D48:G48)</f>
        <v>0.7987850736655302</v>
      </c>
      <c r="I48" s="20">
        <f t="shared" ref="I48:X48" si="10">I$44*I34</f>
        <v>0</v>
      </c>
      <c r="J48" s="20">
        <f t="shared" si="10"/>
        <v>0</v>
      </c>
      <c r="K48" s="20">
        <f t="shared" si="10"/>
        <v>2.0936196119190475E-4</v>
      </c>
      <c r="L48" s="20">
        <f t="shared" si="10"/>
        <v>2.0371498983592206E-2</v>
      </c>
      <c r="M48" s="20">
        <f t="shared" si="10"/>
        <v>0.36155851926836774</v>
      </c>
      <c r="N48" s="20">
        <f t="shared" si="10"/>
        <v>0.16285306189702184</v>
      </c>
      <c r="O48" s="20">
        <f t="shared" si="10"/>
        <v>7.7914174112791784E-3</v>
      </c>
      <c r="P48" s="20">
        <f t="shared" si="10"/>
        <v>4.4396382235877404E-3</v>
      </c>
      <c r="Q48" s="20">
        <f t="shared" si="10"/>
        <v>2.8509646854048688E-3</v>
      </c>
      <c r="R48" s="20">
        <f t="shared" si="10"/>
        <v>0</v>
      </c>
      <c r="S48" s="20">
        <f t="shared" si="10"/>
        <v>3.5698816772351174E-3</v>
      </c>
      <c r="T48" s="20">
        <f t="shared" si="10"/>
        <v>4.7370677358913351E-4</v>
      </c>
      <c r="U48" s="20">
        <f t="shared" si="10"/>
        <v>2.4026397078896221E-2</v>
      </c>
      <c r="V48" s="20">
        <f t="shared" si="10"/>
        <v>1.2159089675921674E-2</v>
      </c>
      <c r="W48" s="20">
        <f t="shared" si="10"/>
        <v>5.9547713829300158E-6</v>
      </c>
      <c r="X48" s="20">
        <f t="shared" si="10"/>
        <v>6.0601617082692131E-4</v>
      </c>
      <c r="Y48" s="22">
        <f t="shared" ref="Y48:Y56" si="11">SUM(O48:X48)</f>
        <v>5.5923066468123797E-2</v>
      </c>
    </row>
    <row r="49" spans="1:25" x14ac:dyDescent="0.25">
      <c r="A49" s="19" t="str">
        <f t="shared" si="3"/>
        <v>PVC-Suspensions in Construction in Sewage pipe</v>
      </c>
      <c r="B49" s="20">
        <f t="shared" si="4"/>
        <v>0.13316008117794548</v>
      </c>
      <c r="C49" s="20">
        <f t="shared" si="4"/>
        <v>0</v>
      </c>
      <c r="D49" s="22">
        <f t="shared" si="7"/>
        <v>0.13316008117794548</v>
      </c>
      <c r="E49" s="22">
        <f t="shared" si="5"/>
        <v>2.4387994271004822E-2</v>
      </c>
      <c r="F49" s="22">
        <f t="shared" si="5"/>
        <v>9.6244556106406171E-2</v>
      </c>
      <c r="G49" s="22">
        <f t="shared" si="8"/>
        <v>0.54499244211017372</v>
      </c>
      <c r="H49" s="22">
        <f t="shared" si="9"/>
        <v>0.7987850736655302</v>
      </c>
      <c r="I49" s="20">
        <f t="shared" ref="I49:X49" si="12">I$44*I35</f>
        <v>0</v>
      </c>
      <c r="J49" s="20">
        <f t="shared" si="12"/>
        <v>0</v>
      </c>
      <c r="K49" s="20">
        <f t="shared" si="12"/>
        <v>2.0936196119190475E-4</v>
      </c>
      <c r="L49" s="20">
        <f t="shared" si="12"/>
        <v>2.0371498983592206E-2</v>
      </c>
      <c r="M49" s="20">
        <f t="shared" si="12"/>
        <v>0.36155851926836774</v>
      </c>
      <c r="N49" s="20">
        <f t="shared" si="12"/>
        <v>0.16285306189702184</v>
      </c>
      <c r="O49" s="20">
        <f t="shared" si="12"/>
        <v>7.7914174112791784E-3</v>
      </c>
      <c r="P49" s="20">
        <f t="shared" si="12"/>
        <v>4.4396382235877404E-3</v>
      </c>
      <c r="Q49" s="20">
        <f t="shared" si="12"/>
        <v>2.8509646854048688E-3</v>
      </c>
      <c r="R49" s="20">
        <f t="shared" si="12"/>
        <v>0</v>
      </c>
      <c r="S49" s="20">
        <f t="shared" si="12"/>
        <v>3.5698816772351174E-3</v>
      </c>
      <c r="T49" s="20">
        <f t="shared" si="12"/>
        <v>4.7370677358913351E-4</v>
      </c>
      <c r="U49" s="20">
        <f t="shared" si="12"/>
        <v>2.4026397078896221E-2</v>
      </c>
      <c r="V49" s="20">
        <f t="shared" si="12"/>
        <v>1.2159089675921674E-2</v>
      </c>
      <c r="W49" s="20">
        <f t="shared" si="12"/>
        <v>5.9547713829300158E-6</v>
      </c>
      <c r="X49" s="20">
        <f t="shared" si="12"/>
        <v>6.0601617082692131E-4</v>
      </c>
      <c r="Y49" s="22">
        <f t="shared" si="11"/>
        <v>5.5923066468123797E-2</v>
      </c>
    </row>
    <row r="50" spans="1:25" x14ac:dyDescent="0.25">
      <c r="A50" s="19" t="str">
        <f t="shared" si="3"/>
        <v>PVC-Suspensions in Construction in application 4</v>
      </c>
      <c r="B50" s="20">
        <f t="shared" si="4"/>
        <v>0</v>
      </c>
      <c r="C50" s="20">
        <f t="shared" si="4"/>
        <v>0</v>
      </c>
      <c r="D50" s="22">
        <f t="shared" si="7"/>
        <v>0</v>
      </c>
      <c r="E50" s="22">
        <f t="shared" si="5"/>
        <v>0</v>
      </c>
      <c r="F50" s="22">
        <f t="shared" si="5"/>
        <v>0</v>
      </c>
      <c r="G50" s="22">
        <f t="shared" si="8"/>
        <v>0</v>
      </c>
      <c r="H50" s="22">
        <f t="shared" si="9"/>
        <v>0</v>
      </c>
      <c r="I50" s="20">
        <f t="shared" ref="I50:X50" si="13">I$44*I36</f>
        <v>0</v>
      </c>
      <c r="J50" s="20">
        <f t="shared" si="13"/>
        <v>0</v>
      </c>
      <c r="K50" s="20">
        <f t="shared" si="13"/>
        <v>0</v>
      </c>
      <c r="L50" s="20">
        <f t="shared" si="13"/>
        <v>0</v>
      </c>
      <c r="M50" s="20">
        <f t="shared" si="13"/>
        <v>0</v>
      </c>
      <c r="N50" s="20">
        <f t="shared" si="13"/>
        <v>0</v>
      </c>
      <c r="O50" s="20">
        <f t="shared" si="13"/>
        <v>0</v>
      </c>
      <c r="P50" s="20">
        <f t="shared" si="13"/>
        <v>0</v>
      </c>
      <c r="Q50" s="20">
        <f t="shared" si="13"/>
        <v>0</v>
      </c>
      <c r="R50" s="20">
        <f t="shared" si="13"/>
        <v>0</v>
      </c>
      <c r="S50" s="20">
        <f t="shared" si="13"/>
        <v>0</v>
      </c>
      <c r="T50" s="20">
        <f t="shared" si="13"/>
        <v>0</v>
      </c>
      <c r="U50" s="20">
        <f t="shared" si="13"/>
        <v>0</v>
      </c>
      <c r="V50" s="20">
        <f t="shared" si="13"/>
        <v>0</v>
      </c>
      <c r="W50" s="20">
        <f t="shared" si="13"/>
        <v>0</v>
      </c>
      <c r="X50" s="20">
        <f t="shared" si="13"/>
        <v>0</v>
      </c>
      <c r="Y50" s="22">
        <f t="shared" si="11"/>
        <v>0</v>
      </c>
    </row>
    <row r="51" spans="1:25" x14ac:dyDescent="0.25">
      <c r="A51" s="19" t="str">
        <f t="shared" si="3"/>
        <v>PVC-Suspensions in Construction in application 5</v>
      </c>
      <c r="B51" s="20">
        <f t="shared" si="4"/>
        <v>0</v>
      </c>
      <c r="C51" s="20">
        <f t="shared" si="4"/>
        <v>0</v>
      </c>
      <c r="D51" s="22">
        <f t="shared" si="7"/>
        <v>0</v>
      </c>
      <c r="E51" s="22">
        <f t="shared" si="5"/>
        <v>0</v>
      </c>
      <c r="F51" s="22">
        <f t="shared" si="5"/>
        <v>0</v>
      </c>
      <c r="G51" s="22">
        <f t="shared" si="8"/>
        <v>0</v>
      </c>
      <c r="H51" s="22">
        <f t="shared" si="9"/>
        <v>0</v>
      </c>
      <c r="I51" s="20">
        <f t="shared" ref="I51:X51" si="14">I$44*I37</f>
        <v>0</v>
      </c>
      <c r="J51" s="20">
        <f t="shared" si="14"/>
        <v>0</v>
      </c>
      <c r="K51" s="20">
        <f t="shared" si="14"/>
        <v>0</v>
      </c>
      <c r="L51" s="20">
        <f t="shared" si="14"/>
        <v>0</v>
      </c>
      <c r="M51" s="20">
        <f t="shared" si="14"/>
        <v>0</v>
      </c>
      <c r="N51" s="20">
        <f t="shared" si="14"/>
        <v>0</v>
      </c>
      <c r="O51" s="20">
        <f t="shared" si="14"/>
        <v>0</v>
      </c>
      <c r="P51" s="20">
        <f t="shared" si="14"/>
        <v>0</v>
      </c>
      <c r="Q51" s="20">
        <f t="shared" si="14"/>
        <v>0</v>
      </c>
      <c r="R51" s="20">
        <f t="shared" si="14"/>
        <v>0</v>
      </c>
      <c r="S51" s="20">
        <f t="shared" si="14"/>
        <v>0</v>
      </c>
      <c r="T51" s="20">
        <f t="shared" si="14"/>
        <v>0</v>
      </c>
      <c r="U51" s="20">
        <f t="shared" si="14"/>
        <v>0</v>
      </c>
      <c r="V51" s="20">
        <f t="shared" si="14"/>
        <v>0</v>
      </c>
      <c r="W51" s="20">
        <f t="shared" si="14"/>
        <v>0</v>
      </c>
      <c r="X51" s="20">
        <f t="shared" si="14"/>
        <v>0</v>
      </c>
      <c r="Y51" s="22">
        <f t="shared" si="11"/>
        <v>0</v>
      </c>
    </row>
    <row r="52" spans="1:25" x14ac:dyDescent="0.25">
      <c r="A52" s="19" t="str">
        <f t="shared" si="3"/>
        <v>PVC-Suspensions in Construction in application 6</v>
      </c>
      <c r="B52" s="20">
        <f t="shared" si="4"/>
        <v>0</v>
      </c>
      <c r="C52" s="20">
        <f t="shared" si="4"/>
        <v>0</v>
      </c>
      <c r="D52" s="22">
        <f t="shared" si="7"/>
        <v>0</v>
      </c>
      <c r="E52" s="22">
        <f t="shared" si="5"/>
        <v>0</v>
      </c>
      <c r="F52" s="22">
        <f t="shared" si="5"/>
        <v>0</v>
      </c>
      <c r="G52" s="22">
        <f t="shared" si="8"/>
        <v>0</v>
      </c>
      <c r="H52" s="22">
        <f t="shared" si="9"/>
        <v>0</v>
      </c>
      <c r="I52" s="20">
        <f t="shared" ref="I52:X52" si="15">I$44*I38</f>
        <v>0</v>
      </c>
      <c r="J52" s="20">
        <f t="shared" si="15"/>
        <v>0</v>
      </c>
      <c r="K52" s="20">
        <f t="shared" si="15"/>
        <v>0</v>
      </c>
      <c r="L52" s="20">
        <f t="shared" si="15"/>
        <v>0</v>
      </c>
      <c r="M52" s="20">
        <f t="shared" si="15"/>
        <v>0</v>
      </c>
      <c r="N52" s="20">
        <f t="shared" si="15"/>
        <v>0</v>
      </c>
      <c r="O52" s="20">
        <f t="shared" si="15"/>
        <v>0</v>
      </c>
      <c r="P52" s="20">
        <f t="shared" si="15"/>
        <v>0</v>
      </c>
      <c r="Q52" s="20">
        <f t="shared" si="15"/>
        <v>0</v>
      </c>
      <c r="R52" s="20">
        <f t="shared" si="15"/>
        <v>0</v>
      </c>
      <c r="S52" s="20">
        <f t="shared" si="15"/>
        <v>0</v>
      </c>
      <c r="T52" s="20">
        <f t="shared" si="15"/>
        <v>0</v>
      </c>
      <c r="U52" s="20">
        <f t="shared" si="15"/>
        <v>0</v>
      </c>
      <c r="V52" s="20">
        <f t="shared" si="15"/>
        <v>0</v>
      </c>
      <c r="W52" s="20">
        <f t="shared" si="15"/>
        <v>0</v>
      </c>
      <c r="X52" s="20">
        <f t="shared" si="15"/>
        <v>0</v>
      </c>
      <c r="Y52" s="22">
        <f t="shared" si="11"/>
        <v>0</v>
      </c>
    </row>
    <row r="53" spans="1:25" x14ac:dyDescent="0.25">
      <c r="A53" s="19" t="str">
        <f t="shared" si="3"/>
        <v>PVC-Suspensions in Construction in application 7</v>
      </c>
      <c r="B53" s="20">
        <f t="shared" si="4"/>
        <v>0</v>
      </c>
      <c r="C53" s="20">
        <f t="shared" si="4"/>
        <v>0</v>
      </c>
      <c r="D53" s="22">
        <f t="shared" si="7"/>
        <v>0</v>
      </c>
      <c r="E53" s="22">
        <f t="shared" si="5"/>
        <v>0</v>
      </c>
      <c r="F53" s="22">
        <f t="shared" si="5"/>
        <v>0</v>
      </c>
      <c r="G53" s="22">
        <f t="shared" si="8"/>
        <v>0</v>
      </c>
      <c r="H53" s="22">
        <f t="shared" si="9"/>
        <v>0</v>
      </c>
      <c r="I53" s="20">
        <f t="shared" ref="I53:X53" si="16">I$44*I39</f>
        <v>0</v>
      </c>
      <c r="J53" s="20">
        <f t="shared" si="16"/>
        <v>0</v>
      </c>
      <c r="K53" s="20">
        <f t="shared" si="16"/>
        <v>0</v>
      </c>
      <c r="L53" s="20">
        <f t="shared" si="16"/>
        <v>0</v>
      </c>
      <c r="M53" s="20">
        <f t="shared" si="16"/>
        <v>0</v>
      </c>
      <c r="N53" s="20">
        <f t="shared" si="16"/>
        <v>0</v>
      </c>
      <c r="O53" s="20">
        <f t="shared" si="16"/>
        <v>0</v>
      </c>
      <c r="P53" s="20">
        <f t="shared" si="16"/>
        <v>0</v>
      </c>
      <c r="Q53" s="20">
        <f t="shared" si="16"/>
        <v>0</v>
      </c>
      <c r="R53" s="20">
        <f t="shared" si="16"/>
        <v>0</v>
      </c>
      <c r="S53" s="20">
        <f t="shared" si="16"/>
        <v>0</v>
      </c>
      <c r="T53" s="20">
        <f t="shared" si="16"/>
        <v>0</v>
      </c>
      <c r="U53" s="20">
        <f t="shared" si="16"/>
        <v>0</v>
      </c>
      <c r="V53" s="20">
        <f t="shared" si="16"/>
        <v>0</v>
      </c>
      <c r="W53" s="20">
        <f t="shared" si="16"/>
        <v>0</v>
      </c>
      <c r="X53" s="20">
        <f t="shared" si="16"/>
        <v>0</v>
      </c>
      <c r="Y53" s="22">
        <f t="shared" si="11"/>
        <v>0</v>
      </c>
    </row>
    <row r="54" spans="1:25" x14ac:dyDescent="0.25">
      <c r="A54" s="19" t="str">
        <f t="shared" si="3"/>
        <v>PVC-Suspensions in Construction in application 8</v>
      </c>
      <c r="B54" s="20">
        <f t="shared" si="4"/>
        <v>0</v>
      </c>
      <c r="C54" s="20">
        <f t="shared" si="4"/>
        <v>0</v>
      </c>
      <c r="D54" s="22">
        <f t="shared" si="7"/>
        <v>0</v>
      </c>
      <c r="E54" s="22">
        <f t="shared" si="5"/>
        <v>0</v>
      </c>
      <c r="F54" s="22">
        <f t="shared" si="5"/>
        <v>0</v>
      </c>
      <c r="G54" s="22">
        <f t="shared" si="8"/>
        <v>0</v>
      </c>
      <c r="H54" s="22">
        <f t="shared" si="9"/>
        <v>0</v>
      </c>
      <c r="I54" s="20">
        <f t="shared" ref="I54:X54" si="17">I$44*I40</f>
        <v>0</v>
      </c>
      <c r="J54" s="20">
        <f t="shared" si="17"/>
        <v>0</v>
      </c>
      <c r="K54" s="20">
        <f t="shared" si="17"/>
        <v>0</v>
      </c>
      <c r="L54" s="20">
        <f t="shared" si="17"/>
        <v>0</v>
      </c>
      <c r="M54" s="20">
        <f t="shared" si="17"/>
        <v>0</v>
      </c>
      <c r="N54" s="20">
        <f t="shared" si="17"/>
        <v>0</v>
      </c>
      <c r="O54" s="20">
        <f t="shared" si="17"/>
        <v>0</v>
      </c>
      <c r="P54" s="20">
        <f t="shared" si="17"/>
        <v>0</v>
      </c>
      <c r="Q54" s="20">
        <f t="shared" si="17"/>
        <v>0</v>
      </c>
      <c r="R54" s="20">
        <f t="shared" si="17"/>
        <v>0</v>
      </c>
      <c r="S54" s="20">
        <f t="shared" si="17"/>
        <v>0</v>
      </c>
      <c r="T54" s="20">
        <f t="shared" si="17"/>
        <v>0</v>
      </c>
      <c r="U54" s="20">
        <f t="shared" si="17"/>
        <v>0</v>
      </c>
      <c r="V54" s="20">
        <f t="shared" si="17"/>
        <v>0</v>
      </c>
      <c r="W54" s="20">
        <f t="shared" si="17"/>
        <v>0</v>
      </c>
      <c r="X54" s="20">
        <f t="shared" si="17"/>
        <v>0</v>
      </c>
      <c r="Y54" s="22">
        <f t="shared" si="11"/>
        <v>0</v>
      </c>
    </row>
    <row r="55" spans="1:25" x14ac:dyDescent="0.25">
      <c r="A55" s="19" t="str">
        <f t="shared" si="3"/>
        <v>PVC-Suspensions in Construction in application 9</v>
      </c>
      <c r="B55" s="20">
        <f t="shared" si="4"/>
        <v>0</v>
      </c>
      <c r="C55" s="20">
        <f t="shared" si="4"/>
        <v>0</v>
      </c>
      <c r="D55" s="22">
        <f t="shared" si="7"/>
        <v>0</v>
      </c>
      <c r="E55" s="22">
        <f t="shared" si="5"/>
        <v>0</v>
      </c>
      <c r="F55" s="22">
        <f t="shared" si="5"/>
        <v>0</v>
      </c>
      <c r="G55" s="22">
        <f t="shared" si="8"/>
        <v>0</v>
      </c>
      <c r="H55" s="22">
        <f t="shared" si="9"/>
        <v>0</v>
      </c>
      <c r="I55" s="20">
        <f t="shared" ref="I55:X55" si="18">I$44*I41</f>
        <v>0</v>
      </c>
      <c r="J55" s="20">
        <f t="shared" si="18"/>
        <v>0</v>
      </c>
      <c r="K55" s="20">
        <f t="shared" si="18"/>
        <v>0</v>
      </c>
      <c r="L55" s="20">
        <f t="shared" si="18"/>
        <v>0</v>
      </c>
      <c r="M55" s="20">
        <f t="shared" si="18"/>
        <v>0</v>
      </c>
      <c r="N55" s="20">
        <f t="shared" si="18"/>
        <v>0</v>
      </c>
      <c r="O55" s="20">
        <f t="shared" si="18"/>
        <v>0</v>
      </c>
      <c r="P55" s="20">
        <f t="shared" si="18"/>
        <v>0</v>
      </c>
      <c r="Q55" s="20">
        <f t="shared" si="18"/>
        <v>0</v>
      </c>
      <c r="R55" s="20">
        <f t="shared" si="18"/>
        <v>0</v>
      </c>
      <c r="S55" s="20">
        <f t="shared" si="18"/>
        <v>0</v>
      </c>
      <c r="T55" s="20">
        <f t="shared" si="18"/>
        <v>0</v>
      </c>
      <c r="U55" s="20">
        <f t="shared" si="18"/>
        <v>0</v>
      </c>
      <c r="V55" s="20">
        <f t="shared" si="18"/>
        <v>0</v>
      </c>
      <c r="W55" s="20">
        <f t="shared" si="18"/>
        <v>0</v>
      </c>
      <c r="X55" s="20">
        <f t="shared" si="18"/>
        <v>0</v>
      </c>
      <c r="Y55" s="22">
        <f t="shared" si="11"/>
        <v>0</v>
      </c>
    </row>
    <row r="56" spans="1:25" x14ac:dyDescent="0.25">
      <c r="A56" s="19" t="str">
        <f t="shared" si="3"/>
        <v>PVC-Suspensions in Construction in application 10</v>
      </c>
      <c r="B56" s="20">
        <f t="shared" si="4"/>
        <v>0</v>
      </c>
      <c r="C56" s="20">
        <f t="shared" si="4"/>
        <v>0</v>
      </c>
      <c r="D56" s="22">
        <f t="shared" si="7"/>
        <v>0</v>
      </c>
      <c r="E56" s="22">
        <f t="shared" si="5"/>
        <v>0</v>
      </c>
      <c r="F56" s="22">
        <f t="shared" si="5"/>
        <v>0</v>
      </c>
      <c r="G56" s="22">
        <f t="shared" si="8"/>
        <v>0</v>
      </c>
      <c r="H56" s="22">
        <f t="shared" si="9"/>
        <v>0</v>
      </c>
      <c r="I56" s="20">
        <f t="shared" ref="I56:X56" si="19">I$44*I42</f>
        <v>0</v>
      </c>
      <c r="J56" s="20">
        <f t="shared" si="19"/>
        <v>0</v>
      </c>
      <c r="K56" s="20">
        <f t="shared" si="19"/>
        <v>0</v>
      </c>
      <c r="L56" s="20">
        <f t="shared" si="19"/>
        <v>0</v>
      </c>
      <c r="M56" s="20">
        <f t="shared" si="19"/>
        <v>0</v>
      </c>
      <c r="N56" s="20">
        <f t="shared" si="19"/>
        <v>0</v>
      </c>
      <c r="O56" s="20">
        <f t="shared" si="19"/>
        <v>0</v>
      </c>
      <c r="P56" s="20">
        <f t="shared" si="19"/>
        <v>0</v>
      </c>
      <c r="Q56" s="20">
        <f t="shared" si="19"/>
        <v>0</v>
      </c>
      <c r="R56" s="20">
        <f t="shared" si="19"/>
        <v>0</v>
      </c>
      <c r="S56" s="20">
        <f t="shared" si="19"/>
        <v>0</v>
      </c>
      <c r="T56" s="20">
        <f t="shared" si="19"/>
        <v>0</v>
      </c>
      <c r="U56" s="20">
        <f t="shared" si="19"/>
        <v>0</v>
      </c>
      <c r="V56" s="20">
        <f t="shared" si="19"/>
        <v>0</v>
      </c>
      <c r="W56" s="20">
        <f t="shared" si="19"/>
        <v>0</v>
      </c>
      <c r="X56" s="20">
        <f t="shared" si="19"/>
        <v>0</v>
      </c>
      <c r="Y56" s="22">
        <f t="shared" si="11"/>
        <v>0</v>
      </c>
    </row>
    <row r="57" spans="1:25" x14ac:dyDescent="0.25">
      <c r="A57" s="19"/>
    </row>
    <row r="59" spans="1:25" ht="13.8" thickBot="1" x14ac:dyDescent="0.3"/>
    <row r="60" spans="1:25" ht="45.9" customHeight="1" x14ac:dyDescent="0.25">
      <c r="B60" s="33">
        <f>Step3_4!D25</f>
        <v>0</v>
      </c>
      <c r="C60" s="33" t="str">
        <f>Step3_4!E25</f>
        <v>Quantity 
(ton)</v>
      </c>
      <c r="D60" s="33" t="str">
        <f>Step3_4!F25</f>
        <v>Sales price 
(€/ton)</v>
      </c>
      <c r="E60" s="33" t="str">
        <f>Step3_4!G25</f>
        <v>Sales
(k €)</v>
      </c>
      <c r="F60" s="34" t="s">
        <v>118</v>
      </c>
      <c r="G60" s="34" t="s">
        <v>119</v>
      </c>
      <c r="H60" s="34" t="s">
        <v>120</v>
      </c>
      <c r="I60" s="63" t="s">
        <v>122</v>
      </c>
      <c r="J60" s="36" t="s">
        <v>123</v>
      </c>
      <c r="K60" s="36" t="s">
        <v>138</v>
      </c>
      <c r="M60" s="58"/>
      <c r="P60" s="46" t="s">
        <v>127</v>
      </c>
      <c r="Q60" s="52" t="s">
        <v>137</v>
      </c>
      <c r="R60" s="53" t="s">
        <v>126</v>
      </c>
      <c r="S60" s="54" t="s">
        <v>128</v>
      </c>
      <c r="T60" s="55" t="s">
        <v>129</v>
      </c>
      <c r="U60" s="56" t="s">
        <v>130</v>
      </c>
      <c r="V60" s="57" t="s">
        <v>131</v>
      </c>
    </row>
    <row r="61" spans="1:25" x14ac:dyDescent="0.25">
      <c r="A61" s="23" t="str">
        <f>Step3_4!C26</f>
        <v>PVC-Suspensions in Construction</v>
      </c>
      <c r="B61" s="183" t="str">
        <f>Step3_4!D26</f>
        <v>Window profile</v>
      </c>
      <c r="C61" s="35">
        <f>Step3_4!E26</f>
        <v>120000</v>
      </c>
      <c r="D61" s="35">
        <f>Step3_4!F26</f>
        <v>950</v>
      </c>
      <c r="E61" s="35">
        <f>Step3_4!G26</f>
        <v>114000</v>
      </c>
      <c r="F61" s="35">
        <f>$H47*C61</f>
        <v>95854.208839863626</v>
      </c>
      <c r="G61" s="35">
        <f>$Y47*C61</f>
        <v>6710.7679761748559</v>
      </c>
      <c r="H61" s="35">
        <f>SUM(F61:G61)</f>
        <v>102564.97681603848</v>
      </c>
      <c r="I61" s="37">
        <f>E61-H61</f>
        <v>11435.023183961515</v>
      </c>
      <c r="J61" s="38">
        <f>IF(H61=0,"",E61/H61)</f>
        <v>1.1114905257032475</v>
      </c>
      <c r="K61">
        <f>IF(J61="",0,IF(J61&lt;$R$61,$R$63,IF(AND(J61&lt;$S$61,J61&gt;=$S$62),$S$63,IF(AND(J61&lt;$T$61,J61&gt;=$T$62),$T$63,IF(AND(J61&lt;$U$61,J61&gt;=$U$62),$U$63,IF(J61&gt;=$V$62,$V$63))))))</f>
        <v>2</v>
      </c>
      <c r="L61">
        <v>1</v>
      </c>
      <c r="P61" s="51" t="s">
        <v>135</v>
      </c>
      <c r="Q61" s="42" t="s">
        <v>132</v>
      </c>
      <c r="R61" s="47">
        <v>0.5</v>
      </c>
      <c r="S61" s="47">
        <v>0.9</v>
      </c>
      <c r="T61" s="47">
        <v>1.1000000000000001</v>
      </c>
      <c r="U61" s="47">
        <v>2</v>
      </c>
      <c r="V61" s="43"/>
    </row>
    <row r="62" spans="1:25" x14ac:dyDescent="0.25">
      <c r="A62" s="23" t="str">
        <f>Step3_4!C27</f>
        <v>PVC-Suspensions in Construction</v>
      </c>
      <c r="B62" s="183" t="str">
        <f>Step3_4!D27</f>
        <v>Fresh water conveying pipe</v>
      </c>
      <c r="C62" s="35">
        <f>Step3_4!E27</f>
        <v>15000</v>
      </c>
      <c r="D62" s="35">
        <f>Step3_4!F27</f>
        <v>850</v>
      </c>
      <c r="E62" s="35">
        <f>Step3_4!G27</f>
        <v>12750</v>
      </c>
      <c r="F62" s="35">
        <f t="shared" ref="F62:F70" si="20">$H48*C62</f>
        <v>11981.776104982953</v>
      </c>
      <c r="G62" s="35">
        <f t="shared" ref="G62:G70" si="21">$Y48*C62</f>
        <v>838.84599702185699</v>
      </c>
      <c r="H62" s="35">
        <f t="shared" ref="H62:H70" si="22">SUM(F62:G62)</f>
        <v>12820.622102004811</v>
      </c>
      <c r="I62" s="37">
        <f t="shared" ref="I62:I71" si="23">E62-H62</f>
        <v>-70.622102004810586</v>
      </c>
      <c r="J62" s="38">
        <f t="shared" ref="J62:J70" si="24">IF(H62=0,"",E62/H62)</f>
        <v>0.99449152299764243</v>
      </c>
      <c r="K62">
        <f>IF(J62="",0,IF(J62&lt;$R$61,$R$63,IF(AND(J62&lt;$S$61,J62&gt;=$S$62),$S$63,IF(AND(J62&lt;$T$61,J62&gt;=$T$62),$T$63,IF(AND(J62&lt;$U$61,J62&gt;=$U$62),$U$63,IF(J62&gt;=$V$62,$V$63))))))</f>
        <v>0</v>
      </c>
      <c r="L62">
        <v>1</v>
      </c>
      <c r="P62" s="51" t="s">
        <v>136</v>
      </c>
      <c r="Q62" s="42" t="s">
        <v>133</v>
      </c>
      <c r="R62" s="42"/>
      <c r="S62" s="48">
        <f>R61</f>
        <v>0.5</v>
      </c>
      <c r="T62" s="48">
        <f>S61</f>
        <v>0.9</v>
      </c>
      <c r="U62" s="48">
        <f>T61</f>
        <v>1.1000000000000001</v>
      </c>
      <c r="V62" s="49">
        <f>U61</f>
        <v>2</v>
      </c>
    </row>
    <row r="63" spans="1:25" ht="13.8" thickBot="1" x14ac:dyDescent="0.3">
      <c r="A63" s="23" t="str">
        <f>Step3_4!C28</f>
        <v>PVC-Suspensions in Construction</v>
      </c>
      <c r="B63" s="183" t="str">
        <f>Step3_4!D28</f>
        <v>Sewage pipe</v>
      </c>
      <c r="C63" s="35">
        <f>Step3_4!E28</f>
        <v>50000</v>
      </c>
      <c r="D63" s="35">
        <f>Step3_4!F28</f>
        <v>700</v>
      </c>
      <c r="E63" s="35">
        <f>Step3_4!G28</f>
        <v>35000</v>
      </c>
      <c r="F63" s="35">
        <f t="shared" si="20"/>
        <v>39939.253683276511</v>
      </c>
      <c r="G63" s="35">
        <f t="shared" si="21"/>
        <v>2796.1533234061899</v>
      </c>
      <c r="H63" s="35">
        <f t="shared" si="22"/>
        <v>42735.407006682697</v>
      </c>
      <c r="I63" s="37">
        <f t="shared" si="23"/>
        <v>-7735.4070066826971</v>
      </c>
      <c r="J63" s="38">
        <f t="shared" si="24"/>
        <v>0.81899301893923504</v>
      </c>
      <c r="K63">
        <f t="shared" ref="K63:K70" si="25">IF(J63="",0,IF(J63&lt;$R$61,$R$63,IF(AND(J63&lt;$S$61,J63&gt;=$S$62),$S$63,IF(AND(J63&lt;$T$61,J63&gt;=$T$62),$T$63,IF(AND(J63&lt;$U$61,J63&gt;=$U$62),$U$63,IF(J63&gt;=$V$62,$V$63))))))</f>
        <v>-2</v>
      </c>
      <c r="L63">
        <v>1</v>
      </c>
      <c r="P63" s="50" t="s">
        <v>134</v>
      </c>
      <c r="Q63" s="44"/>
      <c r="R63" s="44">
        <v>-4</v>
      </c>
      <c r="S63" s="44">
        <v>-2</v>
      </c>
      <c r="T63" s="44">
        <v>0</v>
      </c>
      <c r="U63" s="44">
        <v>2</v>
      </c>
      <c r="V63" s="45">
        <v>4</v>
      </c>
    </row>
    <row r="64" spans="1:25" x14ac:dyDescent="0.25">
      <c r="A64" s="23" t="str">
        <f>Step3_4!C29</f>
        <v>PVC-Suspensions in Construction</v>
      </c>
      <c r="B64" s="183" t="str">
        <f>Step3_4!D29</f>
        <v>application 4</v>
      </c>
      <c r="C64" s="35">
        <f>Step3_4!E29</f>
        <v>0</v>
      </c>
      <c r="D64" s="35">
        <f>Step3_4!F29</f>
        <v>0</v>
      </c>
      <c r="E64" s="35">
        <f>Step3_4!G29</f>
        <v>0</v>
      </c>
      <c r="F64" s="35">
        <f t="shared" si="20"/>
        <v>0</v>
      </c>
      <c r="G64" s="35">
        <f t="shared" si="21"/>
        <v>0</v>
      </c>
      <c r="H64" s="35">
        <f t="shared" si="22"/>
        <v>0</v>
      </c>
      <c r="I64" s="37">
        <f t="shared" si="23"/>
        <v>0</v>
      </c>
      <c r="J64" s="38" t="str">
        <f t="shared" si="24"/>
        <v/>
      </c>
      <c r="K64">
        <f t="shared" si="25"/>
        <v>0</v>
      </c>
      <c r="L64">
        <v>1</v>
      </c>
    </row>
    <row r="65" spans="1:14" x14ac:dyDescent="0.25">
      <c r="A65" s="23" t="str">
        <f>Step3_4!C30</f>
        <v>PVC-Suspensions in Construction</v>
      </c>
      <c r="B65" s="183" t="str">
        <f>Step3_4!D30</f>
        <v>application 5</v>
      </c>
      <c r="C65" s="35">
        <f>Step3_4!E30</f>
        <v>0</v>
      </c>
      <c r="D65" s="35">
        <f>Step3_4!F30</f>
        <v>0</v>
      </c>
      <c r="E65" s="35">
        <f>Step3_4!G30</f>
        <v>0</v>
      </c>
      <c r="F65" s="35">
        <f t="shared" si="20"/>
        <v>0</v>
      </c>
      <c r="G65" s="35">
        <f t="shared" si="21"/>
        <v>0</v>
      </c>
      <c r="H65" s="35">
        <f t="shared" si="22"/>
        <v>0</v>
      </c>
      <c r="I65" s="37">
        <f t="shared" si="23"/>
        <v>0</v>
      </c>
      <c r="J65" s="38" t="str">
        <f t="shared" si="24"/>
        <v/>
      </c>
      <c r="K65">
        <f t="shared" si="25"/>
        <v>0</v>
      </c>
      <c r="L65">
        <v>1</v>
      </c>
      <c r="N65" s="99"/>
    </row>
    <row r="66" spans="1:14" x14ac:dyDescent="0.25">
      <c r="A66" s="23" t="str">
        <f>Step3_4!C31</f>
        <v>PVC-Suspensions in Construction</v>
      </c>
      <c r="B66" s="183" t="str">
        <f>Step3_4!D31</f>
        <v>application 6</v>
      </c>
      <c r="C66" s="35">
        <f>Step3_4!E31</f>
        <v>0</v>
      </c>
      <c r="D66" s="35">
        <f>Step3_4!F31</f>
        <v>0</v>
      </c>
      <c r="E66" s="35">
        <f>Step3_4!G31</f>
        <v>0</v>
      </c>
      <c r="F66" s="35">
        <f t="shared" si="20"/>
        <v>0</v>
      </c>
      <c r="G66" s="35">
        <f t="shared" si="21"/>
        <v>0</v>
      </c>
      <c r="H66" s="35">
        <f t="shared" si="22"/>
        <v>0</v>
      </c>
      <c r="I66" s="37">
        <f t="shared" si="23"/>
        <v>0</v>
      </c>
      <c r="J66" s="38" t="str">
        <f t="shared" si="24"/>
        <v/>
      </c>
      <c r="K66">
        <f t="shared" si="25"/>
        <v>0</v>
      </c>
      <c r="L66">
        <v>1</v>
      </c>
    </row>
    <row r="67" spans="1:14" x14ac:dyDescent="0.25">
      <c r="A67" s="23" t="str">
        <f>Step3_4!C32</f>
        <v>PVC-Suspensions in Construction</v>
      </c>
      <c r="B67" s="183" t="str">
        <f>Step3_4!D32</f>
        <v>application 7</v>
      </c>
      <c r="C67" s="35">
        <f>Step3_4!E32</f>
        <v>0</v>
      </c>
      <c r="D67" s="35">
        <f>Step3_4!F32</f>
        <v>0</v>
      </c>
      <c r="E67" s="35">
        <f>Step3_4!G32</f>
        <v>0</v>
      </c>
      <c r="F67" s="35">
        <f t="shared" si="20"/>
        <v>0</v>
      </c>
      <c r="G67" s="35">
        <f t="shared" si="21"/>
        <v>0</v>
      </c>
      <c r="H67" s="35">
        <f t="shared" si="22"/>
        <v>0</v>
      </c>
      <c r="I67" s="37">
        <f t="shared" si="23"/>
        <v>0</v>
      </c>
      <c r="J67" s="38" t="str">
        <f t="shared" si="24"/>
        <v/>
      </c>
      <c r="K67">
        <f t="shared" si="25"/>
        <v>0</v>
      </c>
      <c r="L67">
        <v>1</v>
      </c>
    </row>
    <row r="68" spans="1:14" x14ac:dyDescent="0.25">
      <c r="A68" s="23" t="str">
        <f>Step3_4!C33</f>
        <v>PVC-Suspensions in Construction</v>
      </c>
      <c r="B68" s="183" t="str">
        <f>Step3_4!D33</f>
        <v>application 8</v>
      </c>
      <c r="C68" s="35">
        <f>Step3_4!E33</f>
        <v>0</v>
      </c>
      <c r="D68" s="35">
        <f>Step3_4!F33</f>
        <v>0</v>
      </c>
      <c r="E68" s="35">
        <f>Step3_4!G33</f>
        <v>0</v>
      </c>
      <c r="F68" s="35">
        <f t="shared" si="20"/>
        <v>0</v>
      </c>
      <c r="G68" s="35">
        <f t="shared" si="21"/>
        <v>0</v>
      </c>
      <c r="H68" s="35">
        <f t="shared" si="22"/>
        <v>0</v>
      </c>
      <c r="I68" s="37">
        <f t="shared" si="23"/>
        <v>0</v>
      </c>
      <c r="J68" s="38" t="str">
        <f t="shared" si="24"/>
        <v/>
      </c>
      <c r="K68">
        <f t="shared" si="25"/>
        <v>0</v>
      </c>
      <c r="L68">
        <v>1</v>
      </c>
    </row>
    <row r="69" spans="1:14" x14ac:dyDescent="0.25">
      <c r="A69" s="23" t="str">
        <f>Step3_4!C34</f>
        <v>PVC-Suspensions in Construction</v>
      </c>
      <c r="B69" s="183" t="str">
        <f>Step3_4!D34</f>
        <v>application 9</v>
      </c>
      <c r="C69" s="35">
        <f>Step3_4!E34</f>
        <v>0</v>
      </c>
      <c r="D69" s="35">
        <f>Step3_4!F34</f>
        <v>0</v>
      </c>
      <c r="E69" s="35">
        <f>Step3_4!G34</f>
        <v>0</v>
      </c>
      <c r="F69" s="35">
        <f t="shared" si="20"/>
        <v>0</v>
      </c>
      <c r="G69" s="35">
        <f t="shared" si="21"/>
        <v>0</v>
      </c>
      <c r="H69" s="35">
        <f t="shared" si="22"/>
        <v>0</v>
      </c>
      <c r="I69" s="37">
        <f t="shared" si="23"/>
        <v>0</v>
      </c>
      <c r="J69" s="38" t="str">
        <f t="shared" si="24"/>
        <v/>
      </c>
      <c r="K69">
        <f t="shared" si="25"/>
        <v>0</v>
      </c>
      <c r="L69">
        <v>1</v>
      </c>
    </row>
    <row r="70" spans="1:14" x14ac:dyDescent="0.25">
      <c r="A70" s="23" t="str">
        <f>Step3_4!C35</f>
        <v>PVC-Suspensions in Construction</v>
      </c>
      <c r="B70" s="183" t="str">
        <f>Step3_4!D35</f>
        <v>application 10</v>
      </c>
      <c r="C70" s="35">
        <f>Step3_4!E35</f>
        <v>0</v>
      </c>
      <c r="D70" s="35">
        <f>Step3_4!F35</f>
        <v>0</v>
      </c>
      <c r="E70" s="35">
        <f>Step3_4!G35</f>
        <v>0</v>
      </c>
      <c r="F70" s="35">
        <f t="shared" si="20"/>
        <v>0</v>
      </c>
      <c r="G70" s="35">
        <f t="shared" si="21"/>
        <v>0</v>
      </c>
      <c r="H70" s="35">
        <f t="shared" si="22"/>
        <v>0</v>
      </c>
      <c r="I70" s="37">
        <f t="shared" si="23"/>
        <v>0</v>
      </c>
      <c r="J70" s="38" t="str">
        <f t="shared" si="24"/>
        <v/>
      </c>
      <c r="K70">
        <f t="shared" si="25"/>
        <v>0</v>
      </c>
      <c r="L70">
        <v>1</v>
      </c>
    </row>
    <row r="71" spans="1:14" x14ac:dyDescent="0.25">
      <c r="A71" s="23" t="str">
        <f>Step3_4!C36</f>
        <v>Total</v>
      </c>
      <c r="B71">
        <f>Step3_4!D36</f>
        <v>0</v>
      </c>
      <c r="C71" s="35">
        <f>Step3_4!E36</f>
        <v>185000</v>
      </c>
      <c r="D71" s="35">
        <f>Step3_4!F36</f>
        <v>874324.32432432426</v>
      </c>
      <c r="E71" s="35">
        <f>Step3_4!G36</f>
        <v>161750</v>
      </c>
      <c r="F71" s="35">
        <f>SUM(F61:F70)</f>
        <v>147775.2386281231</v>
      </c>
      <c r="G71" s="35">
        <f t="shared" ref="G71:H71" si="26">SUM(G61:G70)</f>
        <v>10345.767296602902</v>
      </c>
      <c r="H71" s="35">
        <f t="shared" si="26"/>
        <v>158121.00592472599</v>
      </c>
      <c r="I71" s="37">
        <f t="shared" si="23"/>
        <v>3628.9940752740076</v>
      </c>
      <c r="J71" s="38">
        <f t="shared" ref="J71" si="27">E71/H71</f>
        <v>1.0229507398719788</v>
      </c>
      <c r="K71">
        <f>IF(J71&lt;$R$61,$R$63,IF(AND(J71&lt;$S$61,J71&gt;=$S$62),$S$63,IF(AND(J71&lt;$T$61,J71&gt;=$T$62),T73,IF(AND(J71&lt;$U$61,J71&gt;=$U$62),$U$63,IF(J71&lt;=$V$62,$V$63)))))</f>
        <v>0</v>
      </c>
    </row>
    <row r="72" spans="1:14" x14ac:dyDescent="0.25">
      <c r="J72" s="38"/>
    </row>
    <row r="73" spans="1:14" x14ac:dyDescent="0.25">
      <c r="J73" s="38"/>
    </row>
    <row r="74" spans="1:14" x14ac:dyDescent="0.25">
      <c r="J74" s="40"/>
    </row>
  </sheetData>
  <sheetProtection sheet="1" objects="1" scenarios="1"/>
  <dataConsolidate/>
  <mergeCells count="6">
    <mergeCell ref="D29:G29"/>
    <mergeCell ref="D45:G45"/>
    <mergeCell ref="O29:Y29"/>
    <mergeCell ref="O45:Y45"/>
    <mergeCell ref="I29:N29"/>
    <mergeCell ref="I45:N45"/>
  </mergeCells>
  <conditionalFormatting sqref="I61:I70">
    <cfRule type="cellIs" dxfId="3" priority="3" operator="lessThan">
      <formula>0</formula>
    </cfRule>
    <cfRule type="cellIs" dxfId="2" priority="4" operator="greaterThan">
      <formula>0</formula>
    </cfRule>
  </conditionalFormatting>
  <conditionalFormatting sqref="I71">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7030A0"/>
  </sheetPr>
  <dimension ref="A1:L10"/>
  <sheetViews>
    <sheetView topLeftCell="A11" zoomScale="79" zoomScaleNormal="79" workbookViewId="0">
      <selection activeCell="P17" sqref="P17"/>
    </sheetView>
  </sheetViews>
  <sheetFormatPr defaultColWidth="9.109375" defaultRowHeight="13.2" x14ac:dyDescent="0.25"/>
  <cols>
    <col min="2" max="2" width="17.44140625" bestFit="1" customWidth="1"/>
    <col min="3" max="3" width="11.33203125" customWidth="1"/>
    <col min="4" max="4" width="14.33203125" customWidth="1"/>
    <col min="5" max="5" width="12.44140625" customWidth="1"/>
    <col min="6" max="6" width="12.5546875" customWidth="1"/>
    <col min="7" max="7" width="13" customWidth="1"/>
    <col min="8" max="8" width="13.44140625" customWidth="1"/>
    <col min="9" max="9" width="13.6640625" customWidth="1"/>
    <col min="10" max="10" width="13" customWidth="1"/>
    <col min="11" max="11" width="14.33203125" customWidth="1"/>
    <col min="12" max="12" width="13.6640625" customWidth="1"/>
  </cols>
  <sheetData>
    <row r="1" spans="1:12" ht="15" x14ac:dyDescent="0.25">
      <c r="A1" s="98" t="s">
        <v>235</v>
      </c>
    </row>
    <row r="2" spans="1:12" x14ac:dyDescent="0.25">
      <c r="A2" s="19"/>
      <c r="B2" s="19" t="s">
        <v>168</v>
      </c>
      <c r="C2" s="19" t="s">
        <v>169</v>
      </c>
    </row>
    <row r="3" spans="1:12" x14ac:dyDescent="0.25">
      <c r="A3" s="19"/>
      <c r="B3" s="19" t="s">
        <v>170</v>
      </c>
      <c r="C3" s="19" t="s">
        <v>171</v>
      </c>
    </row>
    <row r="4" spans="1:12" x14ac:dyDescent="0.25">
      <c r="A4" s="19"/>
    </row>
    <row r="5" spans="1:12" x14ac:dyDescent="0.25">
      <c r="C5" s="251" t="s">
        <v>167</v>
      </c>
      <c r="D5" s="252"/>
      <c r="E5" s="252"/>
      <c r="F5" s="252"/>
      <c r="G5" s="252"/>
      <c r="H5" s="252"/>
      <c r="I5" s="252"/>
      <c r="J5" s="252"/>
      <c r="K5" s="252"/>
      <c r="L5" s="252"/>
    </row>
    <row r="6" spans="1:12" x14ac:dyDescent="0.25">
      <c r="C6" s="65" t="str">
        <f>'PSA Assessment'!$F$31</f>
        <v>PARC1</v>
      </c>
      <c r="D6" s="65" t="str">
        <f>'PSA Assessment'!$G$31</f>
        <v>PARC2</v>
      </c>
      <c r="E6" s="65" t="str">
        <f>'PSA Assessment'!$H$31</f>
        <v>PARC3</v>
      </c>
      <c r="F6" s="65" t="str">
        <f>'PSA Assessment'!$I$31</f>
        <v>PARC4</v>
      </c>
      <c r="G6" s="65" t="str">
        <f>'PSA Assessment'!$J$31</f>
        <v>PARC5</v>
      </c>
      <c r="H6" s="65" t="str">
        <f>'PSA Assessment'!$K$31</f>
        <v>PARC6</v>
      </c>
      <c r="I6" s="65" t="str">
        <f>'PSA Assessment'!$L$31</f>
        <v>PARC7</v>
      </c>
      <c r="J6" s="65" t="str">
        <f>'PSA Assessment'!$M$31</f>
        <v>PARC8</v>
      </c>
      <c r="K6" s="65" t="str">
        <f>'PSA Assessment'!$N$31</f>
        <v>PARC9</v>
      </c>
      <c r="L6" s="65" t="str">
        <f>'PSA Assessment'!$O$31</f>
        <v>PARC10</v>
      </c>
    </row>
    <row r="7" spans="1:12" ht="79.2" x14ac:dyDescent="0.25">
      <c r="B7" s="14" t="str">
        <f>'PSA Assessment'!E32</f>
        <v>Name</v>
      </c>
      <c r="C7" s="66" t="str">
        <f>'PSA Assessment'!F32</f>
        <v>PVC-Suspensions in Construction in Window profile</v>
      </c>
      <c r="D7" s="66" t="str">
        <f>'PSA Assessment'!G32</f>
        <v>PVC-Suspensions in Construction in Fresh water conveying pipe</v>
      </c>
      <c r="E7" s="66" t="str">
        <f>'PSA Assessment'!H32</f>
        <v>PVC-Suspensions in Construction in Sewage pipe</v>
      </c>
      <c r="F7" s="66" t="str">
        <f>'PSA Assessment'!I32</f>
        <v>PVC-Suspensions in Construction in application 4</v>
      </c>
      <c r="G7" s="66" t="str">
        <f>'PSA Assessment'!J32</f>
        <v>PVC-Suspensions in Construction in application 5</v>
      </c>
      <c r="H7" s="66" t="str">
        <f>'PSA Assessment'!K32</f>
        <v>PVC-Suspensions in Construction in application 6</v>
      </c>
      <c r="I7" s="66" t="str">
        <f>'PSA Assessment'!L32</f>
        <v>PVC-Suspensions in Construction in application 7</v>
      </c>
      <c r="J7" s="66" t="str">
        <f>'PSA Assessment'!M32</f>
        <v>PVC-Suspensions in Construction in application 8</v>
      </c>
      <c r="K7" s="66" t="str">
        <f>'PSA Assessment'!N32</f>
        <v>PVC-Suspensions in Construction in application 9</v>
      </c>
      <c r="L7" s="66" t="str">
        <f>'PSA Assessment'!O32</f>
        <v>PVC-Suspensions in Construction in application 10</v>
      </c>
    </row>
    <row r="8" spans="1:12" x14ac:dyDescent="0.25">
      <c r="B8" s="14" t="s">
        <v>166</v>
      </c>
      <c r="C8" s="85">
        <f>'Cat 6 Sustainable value - LCA '!$K61</f>
        <v>2</v>
      </c>
      <c r="D8" s="85">
        <f>'Cat 6 Sustainable value - LCA '!K62</f>
        <v>0</v>
      </c>
      <c r="E8" s="85">
        <f>'Cat 6 Sustainable value - LCA '!K63</f>
        <v>-2</v>
      </c>
      <c r="F8" s="85">
        <f>'Cat 6 Sustainable value - LCA '!K64</f>
        <v>0</v>
      </c>
      <c r="G8" s="85">
        <f>'Cat 6 Sustainable value - LCA '!K65</f>
        <v>0</v>
      </c>
      <c r="H8" s="85">
        <f>'Cat 6 Sustainable value - LCA '!K66</f>
        <v>0</v>
      </c>
      <c r="I8" s="85">
        <f>'Cat 6 Sustainable value - LCA '!K67</f>
        <v>0</v>
      </c>
      <c r="J8" s="85">
        <f>'Cat 6 Sustainable value - LCA '!K68</f>
        <v>0</v>
      </c>
      <c r="K8" s="85">
        <f>'Cat 6 Sustainable value - LCA '!K69</f>
        <v>0</v>
      </c>
      <c r="L8" s="85">
        <f>'Cat 6 Sustainable value - LCA '!K70</f>
        <v>0</v>
      </c>
    </row>
    <row r="9" spans="1:12" x14ac:dyDescent="0.25">
      <c r="B9" s="15" t="s">
        <v>51</v>
      </c>
      <c r="C9" s="13">
        <f>'PSA Assessment'!F33</f>
        <v>16</v>
      </c>
      <c r="D9" s="13">
        <f>'PSA Assessment'!G33</f>
        <v>0</v>
      </c>
      <c r="E9" s="13">
        <f>'PSA Assessment'!H33</f>
        <v>-16</v>
      </c>
      <c r="F9" s="13">
        <f>'PSA Assessment'!I33</f>
        <v>0</v>
      </c>
      <c r="G9" s="13">
        <f>'PSA Assessment'!J33</f>
        <v>0</v>
      </c>
      <c r="H9" s="13">
        <f>'PSA Assessment'!K33</f>
        <v>0</v>
      </c>
      <c r="I9" s="13">
        <f>'PSA Assessment'!L33</f>
        <v>0</v>
      </c>
      <c r="J9" s="13">
        <f>'PSA Assessment'!M33</f>
        <v>0</v>
      </c>
      <c r="K9" s="13">
        <f>'PSA Assessment'!N33</f>
        <v>0</v>
      </c>
      <c r="L9" s="13">
        <f>'PSA Assessment'!O33</f>
        <v>0</v>
      </c>
    </row>
    <row r="10" spans="1:12" x14ac:dyDescent="0.25">
      <c r="B10" s="11" t="s">
        <v>13</v>
      </c>
      <c r="C10" s="67">
        <f>'PSA Assessment'!F36</f>
        <v>114000</v>
      </c>
      <c r="D10" s="67">
        <f>'PSA Assessment'!G36</f>
        <v>12750</v>
      </c>
      <c r="E10" s="67">
        <f>'PSA Assessment'!H36</f>
        <v>35000</v>
      </c>
      <c r="F10" s="67">
        <f>'PSA Assessment'!I36</f>
        <v>0</v>
      </c>
      <c r="G10" s="67">
        <f>'PSA Assessment'!J36</f>
        <v>0</v>
      </c>
      <c r="H10" s="67">
        <f>'PSA Assessment'!K36</f>
        <v>0</v>
      </c>
      <c r="I10" s="67">
        <f>'PSA Assessment'!L36</f>
        <v>0</v>
      </c>
      <c r="J10" s="67">
        <f>'PSA Assessment'!M36</f>
        <v>0</v>
      </c>
      <c r="K10" s="67">
        <f>'PSA Assessment'!N36</f>
        <v>0</v>
      </c>
      <c r="L10" s="67">
        <f>'PSA Assessment'!O36</f>
        <v>0</v>
      </c>
    </row>
  </sheetData>
  <sheetProtection sheet="1" objects="1" scenarios="1"/>
  <mergeCells count="1">
    <mergeCell ref="C5:L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CC9BE"/>
  </sheetPr>
  <dimension ref="A1:M44"/>
  <sheetViews>
    <sheetView zoomScale="73" zoomScaleNormal="73" workbookViewId="0">
      <selection activeCell="L21" sqref="L21"/>
    </sheetView>
  </sheetViews>
  <sheetFormatPr defaultRowHeight="13.2" x14ac:dyDescent="0.25"/>
  <cols>
    <col min="2" max="2" width="30" customWidth="1"/>
    <col min="3" max="3" width="52.33203125" customWidth="1"/>
    <col min="4" max="4" width="49.44140625" customWidth="1"/>
  </cols>
  <sheetData>
    <row r="1" spans="1:13" x14ac:dyDescent="0.25">
      <c r="A1" s="103"/>
      <c r="B1" s="104"/>
      <c r="C1" s="104"/>
      <c r="D1" s="104"/>
      <c r="E1" s="104"/>
      <c r="F1" s="104"/>
      <c r="G1" s="104"/>
      <c r="H1" s="104"/>
      <c r="I1" s="104"/>
      <c r="J1" s="104"/>
      <c r="K1" s="104"/>
      <c r="L1" s="104"/>
      <c r="M1" s="104"/>
    </row>
    <row r="2" spans="1:13" ht="30" x14ac:dyDescent="0.25">
      <c r="A2" s="103"/>
      <c r="B2" s="105" t="s">
        <v>219</v>
      </c>
      <c r="C2" s="106" t="s">
        <v>231</v>
      </c>
      <c r="D2" s="107"/>
      <c r="E2" s="107"/>
      <c r="F2" s="107"/>
      <c r="G2" s="107"/>
      <c r="H2" s="107"/>
      <c r="I2" s="107"/>
      <c r="J2" s="104"/>
      <c r="K2" s="104"/>
      <c r="L2" s="104"/>
      <c r="M2" s="104"/>
    </row>
    <row r="3" spans="1:13" ht="15" x14ac:dyDescent="0.25">
      <c r="A3" s="103"/>
      <c r="B3" s="108" t="s">
        <v>164</v>
      </c>
      <c r="C3" s="105" t="s">
        <v>207</v>
      </c>
      <c r="D3" s="107"/>
      <c r="E3" s="109"/>
      <c r="F3" s="107"/>
      <c r="G3" s="107"/>
      <c r="H3" s="107"/>
      <c r="I3" s="107"/>
      <c r="J3" s="104"/>
      <c r="K3" s="104"/>
      <c r="L3" s="104"/>
      <c r="M3" s="104"/>
    </row>
    <row r="4" spans="1:13" ht="15.6" x14ac:dyDescent="0.25">
      <c r="A4" s="103"/>
      <c r="B4" s="108" t="s">
        <v>165</v>
      </c>
      <c r="C4" s="102" t="s">
        <v>164</v>
      </c>
      <c r="D4" s="102" t="s">
        <v>165</v>
      </c>
      <c r="E4" s="107"/>
      <c r="F4" s="107"/>
      <c r="G4" s="107"/>
      <c r="H4" s="107"/>
      <c r="I4" s="107"/>
      <c r="J4" s="104"/>
      <c r="K4" s="104"/>
      <c r="L4" s="104"/>
      <c r="M4" s="104"/>
    </row>
    <row r="5" spans="1:13" x14ac:dyDescent="0.25">
      <c r="A5" s="103"/>
      <c r="B5" s="107"/>
      <c r="C5" s="107"/>
      <c r="D5" s="107"/>
      <c r="E5" s="107"/>
      <c r="F5" s="107"/>
      <c r="G5" s="107"/>
      <c r="H5" s="107"/>
      <c r="I5" s="107"/>
      <c r="J5" s="104"/>
      <c r="K5" s="104"/>
      <c r="L5" s="104"/>
      <c r="M5" s="104"/>
    </row>
    <row r="6" spans="1:13" x14ac:dyDescent="0.25">
      <c r="A6" s="103"/>
      <c r="B6" s="104"/>
      <c r="C6" s="104"/>
      <c r="D6" s="104"/>
      <c r="E6" s="104"/>
      <c r="F6" s="104"/>
      <c r="G6" s="104"/>
      <c r="H6" s="104"/>
      <c r="I6" s="104"/>
      <c r="J6" s="104"/>
      <c r="K6" s="104"/>
      <c r="L6" s="104"/>
      <c r="M6" s="104"/>
    </row>
    <row r="7" spans="1:13" x14ac:dyDescent="0.25">
      <c r="A7" s="103"/>
      <c r="B7" s="104"/>
      <c r="C7" s="104"/>
      <c r="D7" s="104"/>
      <c r="E7" s="104"/>
      <c r="F7" s="104"/>
      <c r="G7" s="104"/>
      <c r="H7" s="104"/>
      <c r="I7" s="104"/>
      <c r="J7" s="104"/>
      <c r="K7" s="104"/>
      <c r="L7" s="104"/>
      <c r="M7" s="104"/>
    </row>
    <row r="8" spans="1:13" ht="13.8" thickBot="1" x14ac:dyDescent="0.3">
      <c r="A8" s="104"/>
      <c r="B8" s="104"/>
      <c r="C8" s="104"/>
      <c r="D8" s="104"/>
      <c r="E8" s="104"/>
      <c r="F8" s="104"/>
      <c r="G8" s="104"/>
      <c r="H8" s="104"/>
      <c r="I8" s="104"/>
      <c r="J8" s="104"/>
      <c r="K8" s="104"/>
      <c r="L8" s="104"/>
      <c r="M8" s="104"/>
    </row>
    <row r="9" spans="1:13" ht="30" customHeight="1" x14ac:dyDescent="0.5">
      <c r="A9" s="104"/>
      <c r="B9" s="105" t="s">
        <v>220</v>
      </c>
      <c r="C9" s="111" t="s">
        <v>217</v>
      </c>
      <c r="D9" s="112"/>
      <c r="E9" s="107"/>
      <c r="F9" s="107"/>
      <c r="G9" s="107"/>
      <c r="H9" s="107"/>
      <c r="I9" s="107"/>
      <c r="J9" s="104"/>
      <c r="K9" s="104"/>
      <c r="L9" s="104"/>
      <c r="M9" s="104"/>
    </row>
    <row r="10" spans="1:13" ht="15.6" thickBot="1" x14ac:dyDescent="0.3">
      <c r="A10" s="104"/>
      <c r="B10" s="113"/>
      <c r="C10" s="114"/>
      <c r="D10" s="114"/>
      <c r="E10" s="107"/>
      <c r="F10" s="107"/>
      <c r="G10" s="107"/>
      <c r="H10" s="107"/>
      <c r="I10" s="107"/>
      <c r="J10" s="104"/>
      <c r="K10" s="104"/>
      <c r="L10" s="104"/>
      <c r="M10" s="104"/>
    </row>
    <row r="11" spans="1:13" ht="15" customHeight="1" x14ac:dyDescent="0.3">
      <c r="A11" s="104"/>
      <c r="B11" s="107"/>
      <c r="C11" s="115" t="s">
        <v>5</v>
      </c>
      <c r="D11" s="70" t="s">
        <v>196</v>
      </c>
      <c r="E11" s="107"/>
      <c r="F11" s="107"/>
      <c r="G11" s="107"/>
      <c r="H11" s="107"/>
      <c r="I11" s="107"/>
      <c r="J11" s="104"/>
      <c r="K11" s="104"/>
      <c r="L11" s="104"/>
      <c r="M11" s="104"/>
    </row>
    <row r="12" spans="1:13" ht="15" customHeight="1" x14ac:dyDescent="0.3">
      <c r="A12" s="104"/>
      <c r="B12" s="107"/>
      <c r="C12" s="116" t="s">
        <v>175</v>
      </c>
      <c r="D12" s="71" t="s">
        <v>176</v>
      </c>
      <c r="E12" s="107"/>
      <c r="F12" s="107"/>
      <c r="G12" s="107"/>
      <c r="H12" s="107"/>
      <c r="I12" s="107"/>
      <c r="J12" s="104"/>
      <c r="K12" s="104"/>
      <c r="L12" s="104"/>
      <c r="M12" s="104"/>
    </row>
    <row r="13" spans="1:13" ht="15" customHeight="1" x14ac:dyDescent="0.3">
      <c r="A13" s="104"/>
      <c r="B13" s="107"/>
      <c r="C13" s="116" t="s">
        <v>177</v>
      </c>
      <c r="D13" s="71" t="s">
        <v>204</v>
      </c>
      <c r="E13" s="107"/>
      <c r="F13" s="107"/>
      <c r="G13" s="107"/>
      <c r="H13" s="107"/>
      <c r="I13" s="107"/>
      <c r="J13" s="104"/>
      <c r="K13" s="104"/>
      <c r="L13" s="104"/>
      <c r="M13" s="104"/>
    </row>
    <row r="14" spans="1:13" ht="15" customHeight="1" x14ac:dyDescent="0.3">
      <c r="A14" s="104"/>
      <c r="B14" s="107"/>
      <c r="C14" s="116" t="s">
        <v>178</v>
      </c>
      <c r="D14" s="71" t="s">
        <v>179</v>
      </c>
      <c r="E14" s="107"/>
      <c r="F14" s="107"/>
      <c r="G14" s="107"/>
      <c r="H14" s="107"/>
      <c r="I14" s="107"/>
      <c r="J14" s="104"/>
      <c r="K14" s="104"/>
      <c r="L14" s="104"/>
      <c r="M14" s="104"/>
    </row>
    <row r="15" spans="1:13" ht="15" customHeight="1" x14ac:dyDescent="0.3">
      <c r="A15" s="104"/>
      <c r="B15" s="107"/>
      <c r="C15" s="116" t="s">
        <v>180</v>
      </c>
      <c r="D15" s="71" t="s">
        <v>181</v>
      </c>
      <c r="E15" s="107"/>
      <c r="F15" s="107"/>
      <c r="G15" s="107"/>
      <c r="H15" s="107"/>
      <c r="I15" s="107"/>
      <c r="J15" s="104"/>
      <c r="K15" s="104"/>
      <c r="L15" s="104"/>
      <c r="M15" s="104"/>
    </row>
    <row r="16" spans="1:13" ht="15" customHeight="1" x14ac:dyDescent="0.3">
      <c r="A16" s="104"/>
      <c r="B16" s="107"/>
      <c r="C16" s="117" t="s">
        <v>182</v>
      </c>
      <c r="D16" s="72">
        <v>2019</v>
      </c>
      <c r="E16" s="107"/>
      <c r="F16" s="107"/>
      <c r="G16" s="107"/>
      <c r="H16" s="107"/>
      <c r="I16" s="107"/>
      <c r="J16" s="104"/>
      <c r="K16" s="104"/>
      <c r="L16" s="104"/>
      <c r="M16" s="104"/>
    </row>
    <row r="17" spans="1:13" ht="15" customHeight="1" thickBot="1" x14ac:dyDescent="0.35">
      <c r="A17" s="104"/>
      <c r="B17" s="107"/>
      <c r="C17" s="118" t="s">
        <v>197</v>
      </c>
      <c r="D17" s="81">
        <v>300000</v>
      </c>
      <c r="E17" s="107"/>
      <c r="F17" s="107"/>
      <c r="G17" s="107"/>
      <c r="H17" s="107"/>
      <c r="I17" s="107"/>
      <c r="J17" s="104"/>
      <c r="K17" s="104"/>
      <c r="L17" s="104"/>
      <c r="M17" s="104"/>
    </row>
    <row r="18" spans="1:13" ht="15" customHeight="1" thickBot="1" x14ac:dyDescent="0.3">
      <c r="A18" s="104"/>
      <c r="B18" s="107"/>
      <c r="C18" s="119"/>
      <c r="D18" s="120"/>
      <c r="E18" s="107"/>
      <c r="F18" s="107"/>
      <c r="G18" s="107"/>
      <c r="H18" s="107"/>
      <c r="I18" s="107"/>
      <c r="J18" s="104"/>
      <c r="K18" s="104"/>
      <c r="L18" s="104"/>
      <c r="M18" s="104"/>
    </row>
    <row r="19" spans="1:13" ht="15" customHeight="1" x14ac:dyDescent="0.3">
      <c r="A19" s="104"/>
      <c r="B19" s="107"/>
      <c r="C19" s="121" t="s">
        <v>4</v>
      </c>
      <c r="D19" s="79">
        <v>43923</v>
      </c>
      <c r="E19" s="107"/>
      <c r="F19" s="107"/>
      <c r="G19" s="107"/>
      <c r="H19" s="107"/>
      <c r="I19" s="107"/>
      <c r="J19" s="104"/>
      <c r="K19" s="104"/>
      <c r="L19" s="104"/>
      <c r="M19" s="104"/>
    </row>
    <row r="20" spans="1:13" ht="15" customHeight="1" x14ac:dyDescent="0.25">
      <c r="A20" s="104"/>
      <c r="B20" s="107"/>
      <c r="C20" s="122" t="s">
        <v>183</v>
      </c>
      <c r="D20" s="73" t="s">
        <v>206</v>
      </c>
      <c r="E20" s="107"/>
      <c r="F20" s="107"/>
      <c r="G20" s="107"/>
      <c r="H20" s="107"/>
      <c r="I20" s="107"/>
      <c r="J20" s="104"/>
      <c r="K20" s="104"/>
      <c r="L20" s="104"/>
      <c r="M20" s="104"/>
    </row>
    <row r="21" spans="1:13" ht="15" customHeight="1" x14ac:dyDescent="0.25">
      <c r="A21" s="104"/>
      <c r="B21" s="107"/>
      <c r="C21" s="122" t="s">
        <v>205</v>
      </c>
      <c r="D21" s="74" t="s">
        <v>218</v>
      </c>
      <c r="E21" s="107"/>
      <c r="F21" s="107"/>
      <c r="G21" s="107"/>
      <c r="H21" s="107"/>
      <c r="I21" s="107"/>
      <c r="J21" s="104"/>
      <c r="K21" s="104"/>
      <c r="L21" s="104"/>
      <c r="M21" s="104"/>
    </row>
    <row r="22" spans="1:13" ht="15" customHeight="1" thickBot="1" x14ac:dyDescent="0.3">
      <c r="A22" s="104"/>
      <c r="B22" s="107"/>
      <c r="C22" s="123" t="s">
        <v>184</v>
      </c>
      <c r="D22" s="80" t="s">
        <v>201</v>
      </c>
      <c r="E22" s="107"/>
      <c r="F22" s="107"/>
      <c r="G22" s="107"/>
      <c r="H22" s="107"/>
      <c r="I22" s="107"/>
      <c r="J22" s="104"/>
      <c r="K22" s="104"/>
      <c r="L22" s="104"/>
      <c r="M22" s="104"/>
    </row>
    <row r="23" spans="1:13" x14ac:dyDescent="0.25">
      <c r="A23" s="104"/>
      <c r="B23" s="107"/>
      <c r="C23" s="124" t="s">
        <v>208</v>
      </c>
      <c r="D23" s="125" t="s">
        <v>208</v>
      </c>
      <c r="E23" s="126"/>
      <c r="F23" s="126"/>
      <c r="G23" s="126"/>
      <c r="H23" s="127"/>
      <c r="I23" s="107"/>
      <c r="J23" s="104"/>
      <c r="K23" s="104"/>
      <c r="L23" s="104"/>
      <c r="M23" s="104"/>
    </row>
    <row r="24" spans="1:13" x14ac:dyDescent="0.25">
      <c r="A24" s="104"/>
      <c r="B24" s="107"/>
      <c r="C24" s="124" t="str">
        <f>C4</f>
        <v>PRODUCT</v>
      </c>
      <c r="D24" s="125" t="str">
        <f>D4</f>
        <v>APPLICATION</v>
      </c>
      <c r="E24" s="126" t="s">
        <v>224</v>
      </c>
      <c r="F24" s="126"/>
      <c r="G24" s="126"/>
      <c r="H24" s="127"/>
      <c r="I24" s="107"/>
      <c r="J24" s="104"/>
      <c r="K24" s="104"/>
      <c r="L24" s="104"/>
      <c r="M24" s="104"/>
    </row>
    <row r="25" spans="1:13" ht="39.6" x14ac:dyDescent="0.25">
      <c r="A25" s="104"/>
      <c r="B25" s="128" t="str">
        <f>D20</f>
        <v>A.1.</v>
      </c>
      <c r="C25" s="129" t="s">
        <v>174</v>
      </c>
      <c r="D25" s="130"/>
      <c r="E25" s="131" t="s">
        <v>12</v>
      </c>
      <c r="F25" s="132" t="s">
        <v>11</v>
      </c>
      <c r="G25" s="132" t="s">
        <v>121</v>
      </c>
      <c r="H25" s="127"/>
      <c r="I25" s="107"/>
      <c r="J25" s="104"/>
      <c r="K25" s="104"/>
      <c r="L25" s="104"/>
      <c r="M25" s="104"/>
    </row>
    <row r="26" spans="1:13" x14ac:dyDescent="0.25">
      <c r="A26" s="104"/>
      <c r="B26" s="133">
        <v>1</v>
      </c>
      <c r="C26" s="134" t="str">
        <f>$D$21</f>
        <v>PVC-Suspensions in Construction</v>
      </c>
      <c r="D26" s="3" t="s">
        <v>14</v>
      </c>
      <c r="E26" s="5">
        <v>120000</v>
      </c>
      <c r="F26" s="6">
        <v>950</v>
      </c>
      <c r="G26" s="135">
        <f t="shared" ref="G26:G35" si="0">$E26*$F26/1000</f>
        <v>114000</v>
      </c>
      <c r="H26" s="127"/>
      <c r="I26" s="107"/>
      <c r="J26" s="104"/>
      <c r="K26" s="104"/>
      <c r="L26" s="104"/>
      <c r="M26" s="104"/>
    </row>
    <row r="27" spans="1:13" x14ac:dyDescent="0.25">
      <c r="A27" s="104"/>
      <c r="B27" s="133">
        <v>2</v>
      </c>
      <c r="C27" s="134" t="str">
        <f t="shared" ref="C27:C35" si="1">$D$21</f>
        <v>PVC-Suspensions in Construction</v>
      </c>
      <c r="D27" s="4" t="s">
        <v>15</v>
      </c>
      <c r="E27" s="7">
        <v>15000</v>
      </c>
      <c r="F27" s="8">
        <v>850</v>
      </c>
      <c r="G27" s="135">
        <f t="shared" si="0"/>
        <v>12750</v>
      </c>
      <c r="H27" s="127"/>
      <c r="I27" s="107"/>
      <c r="J27" s="104"/>
      <c r="K27" s="104"/>
      <c r="L27" s="104"/>
      <c r="M27" s="104"/>
    </row>
    <row r="28" spans="1:13" x14ac:dyDescent="0.25">
      <c r="A28" s="104"/>
      <c r="B28" s="133">
        <v>3</v>
      </c>
      <c r="C28" s="134" t="str">
        <f t="shared" si="1"/>
        <v>PVC-Suspensions in Construction</v>
      </c>
      <c r="D28" s="4" t="s">
        <v>16</v>
      </c>
      <c r="E28" s="7">
        <v>50000</v>
      </c>
      <c r="F28" s="8">
        <v>700</v>
      </c>
      <c r="G28" s="135">
        <f t="shared" si="0"/>
        <v>35000</v>
      </c>
      <c r="H28" s="127"/>
      <c r="I28" s="107"/>
      <c r="J28" s="104"/>
      <c r="K28" s="104"/>
      <c r="L28" s="104"/>
      <c r="M28" s="104"/>
    </row>
    <row r="29" spans="1:13" x14ac:dyDescent="0.25">
      <c r="A29" s="104"/>
      <c r="B29" s="133">
        <v>4</v>
      </c>
      <c r="C29" s="134" t="str">
        <f t="shared" si="1"/>
        <v>PVC-Suspensions in Construction</v>
      </c>
      <c r="D29" s="69" t="s">
        <v>209</v>
      </c>
      <c r="E29" s="7"/>
      <c r="F29" s="6"/>
      <c r="G29" s="135">
        <f t="shared" si="0"/>
        <v>0</v>
      </c>
      <c r="H29" s="127"/>
      <c r="I29" s="107"/>
      <c r="J29" s="104"/>
      <c r="K29" s="104"/>
      <c r="L29" s="104"/>
      <c r="M29" s="104"/>
    </row>
    <row r="30" spans="1:13" x14ac:dyDescent="0.25">
      <c r="A30" s="104"/>
      <c r="B30" s="133">
        <v>5</v>
      </c>
      <c r="C30" s="134" t="str">
        <f t="shared" si="1"/>
        <v>PVC-Suspensions in Construction</v>
      </c>
      <c r="D30" s="69" t="s">
        <v>210</v>
      </c>
      <c r="E30" s="5"/>
      <c r="F30" s="6"/>
      <c r="G30" s="135">
        <f t="shared" si="0"/>
        <v>0</v>
      </c>
      <c r="H30" s="127"/>
      <c r="I30" s="107"/>
      <c r="J30" s="104"/>
      <c r="K30" s="104"/>
      <c r="L30" s="104"/>
      <c r="M30" s="104"/>
    </row>
    <row r="31" spans="1:13" x14ac:dyDescent="0.25">
      <c r="A31" s="104"/>
      <c r="B31" s="133">
        <v>6</v>
      </c>
      <c r="C31" s="134" t="str">
        <f t="shared" si="1"/>
        <v>PVC-Suspensions in Construction</v>
      </c>
      <c r="D31" s="69" t="s">
        <v>211</v>
      </c>
      <c r="E31" s="7"/>
      <c r="F31" s="6"/>
      <c r="G31" s="135">
        <f t="shared" si="0"/>
        <v>0</v>
      </c>
      <c r="H31" s="127"/>
      <c r="I31" s="107"/>
      <c r="J31" s="104"/>
      <c r="K31" s="104"/>
      <c r="L31" s="104"/>
      <c r="M31" s="104"/>
    </row>
    <row r="32" spans="1:13" x14ac:dyDescent="0.25">
      <c r="A32" s="104"/>
      <c r="B32" s="133">
        <v>7</v>
      </c>
      <c r="C32" s="134" t="str">
        <f t="shared" si="1"/>
        <v>PVC-Suspensions in Construction</v>
      </c>
      <c r="D32" s="69" t="s">
        <v>212</v>
      </c>
      <c r="E32" s="5"/>
      <c r="F32" s="6"/>
      <c r="G32" s="135">
        <f t="shared" si="0"/>
        <v>0</v>
      </c>
      <c r="H32" s="127"/>
      <c r="I32" s="107"/>
      <c r="J32" s="104"/>
      <c r="K32" s="104"/>
      <c r="L32" s="104"/>
      <c r="M32" s="104"/>
    </row>
    <row r="33" spans="1:13" x14ac:dyDescent="0.25">
      <c r="A33" s="104"/>
      <c r="B33" s="133">
        <v>8</v>
      </c>
      <c r="C33" s="134" t="str">
        <f t="shared" si="1"/>
        <v>PVC-Suspensions in Construction</v>
      </c>
      <c r="D33" s="69" t="s">
        <v>213</v>
      </c>
      <c r="E33" s="7"/>
      <c r="F33" s="6"/>
      <c r="G33" s="135">
        <f t="shared" si="0"/>
        <v>0</v>
      </c>
      <c r="H33" s="127"/>
      <c r="I33" s="107"/>
      <c r="J33" s="104"/>
      <c r="K33" s="104"/>
      <c r="L33" s="104"/>
      <c r="M33" s="104"/>
    </row>
    <row r="34" spans="1:13" x14ac:dyDescent="0.25">
      <c r="A34" s="104"/>
      <c r="B34" s="133">
        <v>9</v>
      </c>
      <c r="C34" s="134" t="str">
        <f t="shared" si="1"/>
        <v>PVC-Suspensions in Construction</v>
      </c>
      <c r="D34" s="69" t="s">
        <v>214</v>
      </c>
      <c r="E34" s="5"/>
      <c r="F34" s="6"/>
      <c r="G34" s="135">
        <f t="shared" si="0"/>
        <v>0</v>
      </c>
      <c r="H34" s="127"/>
      <c r="I34" s="107"/>
      <c r="J34" s="104"/>
      <c r="K34" s="104"/>
      <c r="L34" s="104"/>
      <c r="M34" s="104"/>
    </row>
    <row r="35" spans="1:13" x14ac:dyDescent="0.25">
      <c r="A35" s="104"/>
      <c r="B35" s="133">
        <v>10</v>
      </c>
      <c r="C35" s="134" t="str">
        <f t="shared" si="1"/>
        <v>PVC-Suspensions in Construction</v>
      </c>
      <c r="D35" s="69" t="s">
        <v>215</v>
      </c>
      <c r="E35" s="7"/>
      <c r="F35" s="6"/>
      <c r="G35" s="135">
        <f t="shared" si="0"/>
        <v>0</v>
      </c>
      <c r="H35" s="127"/>
      <c r="I35" s="107"/>
      <c r="J35" s="104"/>
      <c r="K35" s="104"/>
      <c r="L35" s="104"/>
      <c r="M35" s="104"/>
    </row>
    <row r="36" spans="1:13" x14ac:dyDescent="0.25">
      <c r="A36" s="104"/>
      <c r="B36" s="107"/>
      <c r="C36" s="124" t="s">
        <v>2</v>
      </c>
      <c r="D36" s="136"/>
      <c r="E36" s="137">
        <f>SUM(E26:E35)</f>
        <v>185000</v>
      </c>
      <c r="F36" s="137">
        <f>IF(E36&lt;&gt;0,G36/E36*1000000,"")</f>
        <v>874324.32432432426</v>
      </c>
      <c r="G36" s="137">
        <f>SUM(G26:G35)</f>
        <v>161750</v>
      </c>
      <c r="H36" s="127"/>
      <c r="I36" s="107"/>
      <c r="J36" s="104"/>
      <c r="K36" s="104"/>
      <c r="L36" s="104"/>
      <c r="M36" s="104"/>
    </row>
    <row r="37" spans="1:13" ht="15.6" x14ac:dyDescent="0.25">
      <c r="A37" s="104"/>
      <c r="B37" s="107"/>
      <c r="C37" s="138" t="str">
        <f>CONCATENATE("Entity turnover part covered (%): ",IF(D17&lt;&gt;0,ROUND(G36/D17*100,1),"0"))</f>
        <v>Entity turnover part covered (%): 53,9</v>
      </c>
      <c r="D37" s="139"/>
      <c r="E37" s="139"/>
      <c r="F37" s="139"/>
      <c r="G37" s="139"/>
      <c r="H37" s="127"/>
      <c r="I37" s="107"/>
      <c r="J37" s="104"/>
      <c r="K37" s="104"/>
      <c r="L37" s="104"/>
      <c r="M37" s="104"/>
    </row>
    <row r="38" spans="1:13" x14ac:dyDescent="0.25">
      <c r="A38" s="104"/>
      <c r="B38" s="107"/>
      <c r="C38" s="124" t="s">
        <v>6</v>
      </c>
      <c r="D38" s="242" t="s">
        <v>43</v>
      </c>
      <c r="E38" s="243"/>
      <c r="F38" s="243"/>
      <c r="G38" s="243"/>
      <c r="H38" s="127"/>
      <c r="I38" s="107"/>
      <c r="J38" s="104"/>
      <c r="K38" s="104"/>
      <c r="L38" s="104"/>
      <c r="M38" s="104"/>
    </row>
    <row r="39" spans="1:13" x14ac:dyDescent="0.25">
      <c r="A39" s="104"/>
      <c r="B39" s="107"/>
      <c r="C39" s="124" t="s">
        <v>7</v>
      </c>
      <c r="D39" s="244" t="s">
        <v>7</v>
      </c>
      <c r="E39" s="244"/>
      <c r="F39" s="244"/>
      <c r="G39" s="244"/>
      <c r="H39" s="127"/>
      <c r="I39" s="107"/>
      <c r="J39" s="104"/>
      <c r="K39" s="104"/>
      <c r="L39" s="104"/>
      <c r="M39" s="104"/>
    </row>
    <row r="40" spans="1:13" x14ac:dyDescent="0.25">
      <c r="A40" s="104"/>
      <c r="B40" s="107"/>
      <c r="C40" s="124" t="s">
        <v>4</v>
      </c>
      <c r="D40" s="245"/>
      <c r="E40" s="246"/>
      <c r="F40" s="246"/>
      <c r="G40" s="246"/>
      <c r="H40" s="127"/>
      <c r="I40" s="107"/>
      <c r="J40" s="104"/>
      <c r="K40" s="104"/>
      <c r="L40" s="104"/>
      <c r="M40" s="104"/>
    </row>
    <row r="41" spans="1:13" x14ac:dyDescent="0.25">
      <c r="A41" s="104"/>
      <c r="B41" s="107"/>
      <c r="C41" s="140"/>
      <c r="D41" s="141"/>
      <c r="E41" s="141"/>
      <c r="F41" s="141"/>
      <c r="G41" s="141"/>
      <c r="H41" s="142"/>
      <c r="I41" s="107"/>
      <c r="J41" s="104"/>
      <c r="K41" s="104"/>
      <c r="L41" s="104"/>
      <c r="M41" s="104"/>
    </row>
    <row r="42" spans="1:13" x14ac:dyDescent="0.25">
      <c r="A42" s="104"/>
      <c r="B42" s="107"/>
      <c r="C42" s="107"/>
      <c r="D42" s="107"/>
      <c r="E42" s="107"/>
      <c r="F42" s="107"/>
      <c r="G42" s="107"/>
      <c r="H42" s="107"/>
      <c r="I42" s="107"/>
      <c r="J42" s="104"/>
      <c r="K42" s="104"/>
      <c r="L42" s="104"/>
      <c r="M42" s="104"/>
    </row>
    <row r="43" spans="1:13" x14ac:dyDescent="0.25">
      <c r="A43" s="104"/>
      <c r="B43" s="104"/>
      <c r="C43" s="104"/>
      <c r="D43" s="104"/>
      <c r="E43" s="104"/>
      <c r="F43" s="104"/>
      <c r="G43" s="104"/>
      <c r="H43" s="104"/>
      <c r="I43" s="104"/>
      <c r="J43" s="104"/>
      <c r="K43" s="104"/>
      <c r="L43" s="104"/>
      <c r="M43" s="104"/>
    </row>
    <row r="44" spans="1:13" x14ac:dyDescent="0.25">
      <c r="A44" s="104"/>
      <c r="B44" s="104"/>
      <c r="C44" s="104"/>
      <c r="D44" s="104"/>
      <c r="E44" s="104"/>
      <c r="F44" s="104"/>
      <c r="G44" s="104"/>
      <c r="H44" s="104"/>
      <c r="I44" s="104"/>
      <c r="J44" s="104"/>
      <c r="K44" s="104"/>
      <c r="L44" s="104"/>
      <c r="M44" s="104"/>
    </row>
  </sheetData>
  <sheetProtection sheet="1" objects="1" scenarios="1"/>
  <mergeCells count="3">
    <mergeCell ref="D38:G38"/>
    <mergeCell ref="D39:G39"/>
    <mergeCell ref="D40:G40"/>
  </mergeCells>
  <dataValidations count="1">
    <dataValidation type="list" allowBlank="1" showInputMessage="1" showErrorMessage="1" sqref="C4:D4" xr:uid="{00000000-0002-0000-0100-000000000000}">
      <formula1>$B$3:$B$4</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5CC9BE"/>
  </sheetPr>
  <dimension ref="A1:M36"/>
  <sheetViews>
    <sheetView topLeftCell="B1" zoomScale="70" zoomScaleNormal="70" zoomScalePageLayoutView="40" workbookViewId="0">
      <selection activeCell="O6" sqref="O6"/>
    </sheetView>
  </sheetViews>
  <sheetFormatPr defaultRowHeight="13.2" x14ac:dyDescent="0.25"/>
  <cols>
    <col min="1" max="1" width="2.44140625" customWidth="1"/>
    <col min="2" max="2" width="32.5546875" customWidth="1"/>
    <col min="3" max="3" width="39.44140625" customWidth="1"/>
    <col min="4" max="4" width="53.5546875" customWidth="1"/>
    <col min="5" max="5" width="12.44140625" customWidth="1"/>
    <col min="6" max="6" width="13.33203125" customWidth="1"/>
    <col min="7" max="7" width="10.6640625" customWidth="1"/>
    <col min="8" max="8" width="1.33203125" customWidth="1"/>
    <col min="9" max="9" width="1.44140625" customWidth="1"/>
  </cols>
  <sheetData>
    <row r="1" spans="1:13" x14ac:dyDescent="0.25">
      <c r="A1" s="149"/>
      <c r="B1" s="107"/>
      <c r="C1" s="107"/>
      <c r="D1" s="107"/>
      <c r="E1" s="107"/>
      <c r="F1" s="107"/>
      <c r="G1" s="107"/>
      <c r="H1" s="107"/>
      <c r="I1" s="107"/>
      <c r="J1" s="104"/>
      <c r="K1" s="104"/>
      <c r="L1" s="104"/>
      <c r="M1" s="104"/>
    </row>
    <row r="2" spans="1:13" ht="30" x14ac:dyDescent="0.25">
      <c r="A2" s="190"/>
      <c r="B2" s="143" t="s">
        <v>229</v>
      </c>
      <c r="C2" s="110" t="s">
        <v>216</v>
      </c>
      <c r="D2" s="144"/>
      <c r="E2" s="144"/>
      <c r="F2" s="144"/>
      <c r="G2" s="144"/>
      <c r="H2" s="144"/>
      <c r="I2" s="113"/>
      <c r="J2" s="104"/>
      <c r="K2" s="104"/>
      <c r="L2" s="104"/>
      <c r="M2" s="104"/>
    </row>
    <row r="3" spans="1:13" ht="15" x14ac:dyDescent="0.25">
      <c r="A3" s="190"/>
      <c r="B3" s="113"/>
      <c r="C3" s="114"/>
      <c r="D3" s="114"/>
      <c r="E3" s="114"/>
      <c r="F3" s="114"/>
      <c r="G3" s="114"/>
      <c r="H3" s="114"/>
      <c r="I3" s="113"/>
      <c r="J3" s="104"/>
      <c r="K3" s="104"/>
      <c r="L3" s="104"/>
      <c r="M3" s="104"/>
    </row>
    <row r="4" spans="1:13" x14ac:dyDescent="0.25">
      <c r="A4" s="149"/>
      <c r="B4" s="145"/>
      <c r="C4" s="145"/>
      <c r="D4" s="145"/>
      <c r="E4" s="145"/>
      <c r="F4" s="145"/>
      <c r="G4" s="145"/>
      <c r="H4" s="145"/>
      <c r="I4" s="145"/>
      <c r="J4" s="104"/>
      <c r="K4" s="104"/>
      <c r="L4" s="104"/>
      <c r="M4" s="104"/>
    </row>
    <row r="5" spans="1:13" x14ac:dyDescent="0.25">
      <c r="A5" s="149"/>
      <c r="B5" s="145"/>
      <c r="C5" s="146"/>
      <c r="D5" s="147"/>
      <c r="E5" s="147"/>
      <c r="F5" s="147"/>
      <c r="G5" s="147"/>
      <c r="H5" s="147"/>
      <c r="I5" s="145"/>
      <c r="J5" s="104"/>
      <c r="K5" s="104"/>
      <c r="L5" s="104"/>
      <c r="M5" s="104"/>
    </row>
    <row r="6" spans="1:13" x14ac:dyDescent="0.25">
      <c r="A6" s="149"/>
      <c r="B6" s="145"/>
      <c r="C6" s="146"/>
      <c r="D6" s="147"/>
      <c r="E6" s="147"/>
      <c r="F6" s="147"/>
      <c r="G6" s="147"/>
      <c r="H6" s="147"/>
      <c r="I6" s="145"/>
      <c r="J6" s="104"/>
      <c r="K6" s="104"/>
      <c r="L6" s="104"/>
      <c r="M6" s="104"/>
    </row>
    <row r="7" spans="1:13" x14ac:dyDescent="0.25">
      <c r="A7" s="149"/>
      <c r="B7" s="145"/>
      <c r="C7" s="146"/>
      <c r="D7" s="147"/>
      <c r="E7" s="147"/>
      <c r="F7" s="147"/>
      <c r="G7" s="147"/>
      <c r="H7" s="147"/>
      <c r="I7" s="145"/>
      <c r="J7" s="104"/>
      <c r="K7" s="104"/>
      <c r="L7" s="104"/>
      <c r="M7" s="104"/>
    </row>
    <row r="8" spans="1:13" x14ac:dyDescent="0.25">
      <c r="A8" s="149"/>
      <c r="B8" s="145"/>
      <c r="C8" s="146"/>
      <c r="D8" s="147"/>
      <c r="E8" s="147"/>
      <c r="F8" s="147"/>
      <c r="G8" s="147"/>
      <c r="H8" s="147"/>
      <c r="I8" s="145"/>
      <c r="J8" s="104"/>
      <c r="K8" s="104"/>
      <c r="L8" s="104"/>
      <c r="M8" s="104"/>
    </row>
    <row r="9" spans="1:13" x14ac:dyDescent="0.25">
      <c r="A9" s="149"/>
      <c r="B9" s="145"/>
      <c r="C9" s="146"/>
      <c r="D9" s="147"/>
      <c r="E9" s="147"/>
      <c r="F9" s="147"/>
      <c r="G9" s="147"/>
      <c r="H9" s="147"/>
      <c r="I9" s="145"/>
      <c r="J9" s="104"/>
      <c r="K9" s="104"/>
      <c r="L9" s="104"/>
      <c r="M9" s="104"/>
    </row>
    <row r="10" spans="1:13" x14ac:dyDescent="0.25">
      <c r="A10" s="149"/>
      <c r="B10" s="145"/>
      <c r="C10" s="146"/>
      <c r="D10" s="147"/>
      <c r="E10" s="147"/>
      <c r="F10" s="147"/>
      <c r="G10" s="147"/>
      <c r="H10" s="147"/>
      <c r="I10" s="145"/>
      <c r="J10" s="104"/>
      <c r="K10" s="104"/>
      <c r="L10" s="104"/>
      <c r="M10" s="104"/>
    </row>
    <row r="11" spans="1:13" ht="15.6" x14ac:dyDescent="0.25">
      <c r="A11" s="149"/>
      <c r="B11" s="145"/>
      <c r="C11" s="148" t="s">
        <v>172</v>
      </c>
      <c r="D11" s="144"/>
      <c r="E11" s="144"/>
      <c r="F11" s="144"/>
      <c r="G11" s="144"/>
      <c r="H11" s="144"/>
      <c r="I11" s="145"/>
      <c r="J11" s="104"/>
      <c r="K11" s="104"/>
      <c r="L11" s="104"/>
      <c r="M11" s="104"/>
    </row>
    <row r="12" spans="1:13" x14ac:dyDescent="0.25">
      <c r="A12" s="149"/>
      <c r="B12" s="145"/>
      <c r="C12" s="145"/>
      <c r="D12" s="145"/>
      <c r="E12" s="145"/>
      <c r="F12" s="145"/>
      <c r="G12" s="145"/>
      <c r="H12" s="145"/>
      <c r="I12" s="145"/>
      <c r="J12" s="104"/>
      <c r="K12" s="104"/>
      <c r="L12" s="104"/>
      <c r="M12" s="104"/>
    </row>
    <row r="13" spans="1:13" x14ac:dyDescent="0.25">
      <c r="A13" s="149"/>
      <c r="B13" s="145"/>
      <c r="C13" s="145"/>
      <c r="D13" s="145"/>
      <c r="E13" s="145"/>
      <c r="F13" s="145"/>
      <c r="G13" s="145"/>
      <c r="H13" s="145"/>
      <c r="I13" s="145"/>
      <c r="J13" s="104"/>
      <c r="K13" s="104"/>
      <c r="L13" s="104"/>
      <c r="M13" s="104"/>
    </row>
    <row r="14" spans="1:13" x14ac:dyDescent="0.25">
      <c r="A14" s="149"/>
      <c r="B14" s="145"/>
      <c r="C14" s="145"/>
      <c r="D14" s="145"/>
      <c r="E14" s="145"/>
      <c r="F14" s="145"/>
      <c r="G14" s="145"/>
      <c r="H14" s="145"/>
      <c r="I14" s="145"/>
      <c r="J14" s="104"/>
      <c r="K14" s="104"/>
      <c r="L14" s="104"/>
      <c r="M14" s="104"/>
    </row>
    <row r="15" spans="1:13" x14ac:dyDescent="0.25">
      <c r="A15" s="149"/>
      <c r="B15" s="145"/>
      <c r="C15" s="145"/>
      <c r="D15" s="145"/>
      <c r="E15" s="145"/>
      <c r="F15" s="145"/>
      <c r="G15" s="145"/>
      <c r="H15" s="145"/>
      <c r="I15" s="145"/>
      <c r="J15" s="104"/>
      <c r="K15" s="104"/>
      <c r="L15" s="104"/>
      <c r="M15" s="104"/>
    </row>
    <row r="16" spans="1:13" x14ac:dyDescent="0.25">
      <c r="A16" s="149"/>
      <c r="B16" s="145"/>
      <c r="C16" s="145"/>
      <c r="D16" s="145"/>
      <c r="E16" s="145"/>
      <c r="F16" s="145"/>
      <c r="G16" s="145"/>
      <c r="H16" s="145"/>
      <c r="I16" s="145"/>
      <c r="J16" s="104"/>
      <c r="K16" s="104"/>
      <c r="L16" s="104"/>
      <c r="M16" s="104"/>
    </row>
    <row r="17" spans="1:13" x14ac:dyDescent="0.25">
      <c r="A17" s="149"/>
      <c r="B17" s="145"/>
      <c r="C17" s="145"/>
      <c r="D17" s="145"/>
      <c r="E17" s="145"/>
      <c r="F17" s="145"/>
      <c r="G17" s="145"/>
      <c r="H17" s="145"/>
      <c r="I17" s="145"/>
      <c r="J17" s="104"/>
      <c r="K17" s="104"/>
      <c r="L17" s="104"/>
      <c r="M17" s="104"/>
    </row>
    <row r="18" spans="1:13" x14ac:dyDescent="0.25">
      <c r="A18" s="149"/>
      <c r="B18" s="145"/>
      <c r="C18" s="145"/>
      <c r="D18" s="145"/>
      <c r="E18" s="145"/>
      <c r="F18" s="145"/>
      <c r="G18" s="145"/>
      <c r="H18" s="145"/>
      <c r="I18" s="145"/>
      <c r="J18" s="104"/>
      <c r="K18" s="104"/>
      <c r="L18" s="104"/>
      <c r="M18" s="104"/>
    </row>
    <row r="19" spans="1:13" x14ac:dyDescent="0.25">
      <c r="A19" s="149"/>
      <c r="B19" s="145"/>
      <c r="C19" s="145"/>
      <c r="D19" s="145"/>
      <c r="E19" s="145"/>
      <c r="F19" s="145"/>
      <c r="G19" s="145"/>
      <c r="H19" s="145"/>
      <c r="I19" s="145"/>
      <c r="J19" s="104"/>
      <c r="K19" s="104"/>
      <c r="L19" s="104"/>
      <c r="M19" s="104"/>
    </row>
    <row r="20" spans="1:13" x14ac:dyDescent="0.25">
      <c r="A20" s="149"/>
      <c r="B20" s="145"/>
      <c r="C20" s="145"/>
      <c r="D20" s="145"/>
      <c r="E20" s="145"/>
      <c r="F20" s="145"/>
      <c r="G20" s="145"/>
      <c r="H20" s="145"/>
      <c r="I20" s="145"/>
      <c r="J20" s="104"/>
      <c r="K20" s="104"/>
      <c r="L20" s="104"/>
      <c r="M20" s="104"/>
    </row>
    <row r="21" spans="1:13" x14ac:dyDescent="0.25">
      <c r="A21" s="149"/>
      <c r="B21" s="145"/>
      <c r="C21" s="145"/>
      <c r="D21" s="145"/>
      <c r="E21" s="145"/>
      <c r="F21" s="145"/>
      <c r="G21" s="145"/>
      <c r="H21" s="145"/>
      <c r="I21" s="145"/>
      <c r="J21" s="104"/>
      <c r="K21" s="104"/>
      <c r="L21" s="104"/>
      <c r="M21" s="104"/>
    </row>
    <row r="22" spans="1:13" ht="13.8" thickBot="1" x14ac:dyDescent="0.3">
      <c r="A22" s="149"/>
      <c r="B22" s="149"/>
      <c r="C22" s="149"/>
      <c r="D22" s="149"/>
      <c r="E22" s="149"/>
      <c r="F22" s="149"/>
      <c r="G22" s="149"/>
      <c r="H22" s="149"/>
      <c r="I22" s="149"/>
      <c r="J22" s="104"/>
      <c r="K22" s="104"/>
      <c r="L22" s="104"/>
      <c r="M22" s="104"/>
    </row>
    <row r="23" spans="1:13" ht="72" x14ac:dyDescent="0.25">
      <c r="A23" s="149"/>
      <c r="B23" s="149"/>
      <c r="C23" s="121" t="s">
        <v>185</v>
      </c>
      <c r="D23" s="82" t="s">
        <v>203</v>
      </c>
      <c r="E23" s="149"/>
      <c r="F23" s="149"/>
      <c r="G23" s="149"/>
      <c r="H23" s="149"/>
      <c r="I23" s="149"/>
      <c r="J23" s="104"/>
      <c r="K23" s="104"/>
      <c r="L23" s="104"/>
      <c r="M23" s="104"/>
    </row>
    <row r="24" spans="1:13" ht="14.4" x14ac:dyDescent="0.25">
      <c r="A24" s="149"/>
      <c r="B24" s="149"/>
      <c r="C24" s="122" t="s">
        <v>186</v>
      </c>
      <c r="D24" s="75" t="s">
        <v>194</v>
      </c>
      <c r="E24" s="149"/>
      <c r="F24" s="149"/>
      <c r="G24" s="149"/>
      <c r="H24" s="149"/>
      <c r="I24" s="149"/>
      <c r="J24" s="104"/>
      <c r="K24" s="104"/>
      <c r="L24" s="104"/>
      <c r="M24" s="104"/>
    </row>
    <row r="25" spans="1:13" ht="28.8" x14ac:dyDescent="0.25">
      <c r="A25" s="149"/>
      <c r="B25" s="149"/>
      <c r="C25" s="122" t="s">
        <v>187</v>
      </c>
      <c r="D25" s="75" t="s">
        <v>195</v>
      </c>
      <c r="E25" s="149"/>
      <c r="F25" s="149"/>
      <c r="G25" s="149"/>
      <c r="H25" s="149"/>
      <c r="I25" s="149"/>
      <c r="J25" s="104"/>
      <c r="K25" s="104"/>
      <c r="L25" s="104"/>
      <c r="M25" s="104"/>
    </row>
    <row r="26" spans="1:13" ht="29.4" thickBot="1" x14ac:dyDescent="0.3">
      <c r="A26" s="149"/>
      <c r="B26" s="149"/>
      <c r="C26" s="150" t="s">
        <v>246</v>
      </c>
      <c r="D26" s="189"/>
      <c r="E26" s="149"/>
      <c r="F26" s="149"/>
      <c r="G26" s="149"/>
      <c r="H26" s="149"/>
      <c r="I26" s="149"/>
      <c r="J26" s="104"/>
      <c r="K26" s="104"/>
      <c r="L26" s="104"/>
      <c r="M26" s="104"/>
    </row>
    <row r="27" spans="1:13" ht="15" thickBot="1" x14ac:dyDescent="0.3">
      <c r="A27" s="149"/>
      <c r="B27" s="149"/>
      <c r="C27" s="151"/>
      <c r="D27" s="152"/>
      <c r="E27" s="149"/>
      <c r="F27" s="149"/>
      <c r="G27" s="149"/>
      <c r="H27" s="149"/>
      <c r="I27" s="149"/>
      <c r="J27" s="104"/>
      <c r="K27" s="104"/>
      <c r="L27" s="104"/>
      <c r="M27" s="104"/>
    </row>
    <row r="28" spans="1:13" ht="14.4" x14ac:dyDescent="0.3">
      <c r="A28" s="149"/>
      <c r="B28" s="149"/>
      <c r="C28" s="153" t="s">
        <v>188</v>
      </c>
      <c r="D28" s="77" t="s">
        <v>198</v>
      </c>
      <c r="E28" s="149"/>
      <c r="F28" s="149"/>
      <c r="G28" s="149"/>
      <c r="H28" s="149"/>
      <c r="I28" s="149"/>
      <c r="J28" s="104"/>
      <c r="K28" s="104"/>
      <c r="L28" s="104"/>
      <c r="M28" s="104"/>
    </row>
    <row r="29" spans="1:13" ht="14.4" x14ac:dyDescent="0.3">
      <c r="A29" s="149"/>
      <c r="B29" s="149"/>
      <c r="C29" s="154" t="s">
        <v>189</v>
      </c>
      <c r="D29" s="78" t="s">
        <v>199</v>
      </c>
      <c r="E29" s="149"/>
      <c r="F29" s="149"/>
      <c r="G29" s="149"/>
      <c r="H29" s="149"/>
      <c r="I29" s="149"/>
      <c r="J29" s="104"/>
      <c r="K29" s="104"/>
      <c r="L29" s="104"/>
      <c r="M29" s="104"/>
    </row>
    <row r="30" spans="1:13" ht="14.4" x14ac:dyDescent="0.3">
      <c r="A30" s="149"/>
      <c r="B30" s="149"/>
      <c r="C30" s="154" t="s">
        <v>190</v>
      </c>
      <c r="D30" s="78" t="s">
        <v>202</v>
      </c>
      <c r="E30" s="149"/>
      <c r="F30" s="149"/>
      <c r="G30" s="149"/>
      <c r="H30" s="149"/>
      <c r="I30" s="149"/>
      <c r="J30" s="104"/>
      <c r="K30" s="104"/>
      <c r="L30" s="104"/>
      <c r="M30" s="104"/>
    </row>
    <row r="31" spans="1:13" ht="14.4" x14ac:dyDescent="0.3">
      <c r="A31" s="149"/>
      <c r="B31" s="149"/>
      <c r="C31" s="154" t="s">
        <v>191</v>
      </c>
      <c r="D31" s="78"/>
      <c r="E31" s="149"/>
      <c r="F31" s="149"/>
      <c r="G31" s="149"/>
      <c r="H31" s="149"/>
      <c r="I31" s="149"/>
      <c r="J31" s="104"/>
      <c r="K31" s="104"/>
      <c r="L31" s="104"/>
      <c r="M31" s="104"/>
    </row>
    <row r="32" spans="1:13" ht="14.4" x14ac:dyDescent="0.3">
      <c r="A32" s="149"/>
      <c r="B32" s="149"/>
      <c r="C32" s="154" t="s">
        <v>192</v>
      </c>
      <c r="D32" s="78" t="s">
        <v>200</v>
      </c>
      <c r="E32" s="149"/>
      <c r="F32" s="149"/>
      <c r="G32" s="149"/>
      <c r="H32" s="149"/>
      <c r="I32" s="149"/>
      <c r="J32" s="104"/>
      <c r="K32" s="104"/>
      <c r="L32" s="104"/>
      <c r="M32" s="104"/>
    </row>
    <row r="33" spans="1:13" ht="15" thickBot="1" x14ac:dyDescent="0.35">
      <c r="A33" s="149"/>
      <c r="B33" s="149"/>
      <c r="C33" s="155" t="s">
        <v>193</v>
      </c>
      <c r="D33" s="76"/>
      <c r="E33" s="149"/>
      <c r="F33" s="149"/>
      <c r="G33" s="149"/>
      <c r="H33" s="149"/>
      <c r="I33" s="149"/>
      <c r="J33" s="104"/>
      <c r="K33" s="104"/>
      <c r="L33" s="104"/>
      <c r="M33" s="104"/>
    </row>
    <row r="34" spans="1:13" x14ac:dyDescent="0.25">
      <c r="A34" s="149"/>
      <c r="B34" s="149"/>
      <c r="C34" s="149"/>
      <c r="D34" s="149"/>
      <c r="E34" s="149"/>
      <c r="F34" s="149"/>
      <c r="G34" s="149"/>
      <c r="H34" s="149"/>
      <c r="I34" s="149"/>
      <c r="J34" s="104"/>
      <c r="K34" s="104"/>
      <c r="L34" s="104"/>
      <c r="M34" s="104"/>
    </row>
    <row r="35" spans="1:13" x14ac:dyDescent="0.25">
      <c r="A35" s="104"/>
      <c r="B35" s="104"/>
      <c r="C35" s="104"/>
      <c r="D35" s="104"/>
      <c r="E35" s="104"/>
      <c r="F35" s="104"/>
      <c r="G35" s="104"/>
      <c r="H35" s="104"/>
      <c r="I35" s="104"/>
      <c r="J35" s="104"/>
      <c r="K35" s="104"/>
      <c r="L35" s="104"/>
      <c r="M35" s="104"/>
    </row>
    <row r="36" spans="1:13" x14ac:dyDescent="0.25">
      <c r="A36" s="100"/>
      <c r="B36" s="100"/>
      <c r="C36" s="100"/>
      <c r="D36" s="100"/>
      <c r="E36" s="100"/>
      <c r="F36" s="100"/>
      <c r="G36" s="100"/>
      <c r="H36" s="100"/>
      <c r="I36" s="100"/>
      <c r="J36" s="100"/>
      <c r="K36" s="100"/>
      <c r="L36" s="100"/>
      <c r="M36" s="100"/>
    </row>
  </sheetData>
  <sheetProtection sheet="1" objects="1" scenarios="1"/>
  <pageMargins left="0.7" right="0.7" top="0.75" bottom="0.75" header="0.3" footer="0.3"/>
  <pageSetup paperSize="9" scale="22"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909090"/>
  </sheetPr>
  <dimension ref="A1:U23"/>
  <sheetViews>
    <sheetView showGridLines="0" zoomScale="60" zoomScaleNormal="60" workbookViewId="0">
      <selection activeCell="W18" sqref="W18"/>
    </sheetView>
  </sheetViews>
  <sheetFormatPr defaultRowHeight="13.2" x14ac:dyDescent="0.25"/>
  <sheetData>
    <row r="1" spans="1:21" ht="27.6" x14ac:dyDescent="0.45">
      <c r="A1" s="229"/>
      <c r="B1" s="229"/>
      <c r="C1" s="229"/>
      <c r="D1" s="229"/>
      <c r="E1" s="229"/>
      <c r="F1" s="229"/>
      <c r="G1" s="229"/>
      <c r="H1" s="229"/>
      <c r="I1" s="229"/>
      <c r="J1" s="229"/>
      <c r="K1" s="229"/>
      <c r="L1" s="229"/>
      <c r="M1" s="229"/>
      <c r="N1" s="229"/>
      <c r="O1" s="229"/>
      <c r="P1" s="229"/>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x14ac:dyDescent="0.25">
      <c r="A4" s="104"/>
      <c r="B4" s="104"/>
      <c r="C4" s="104"/>
      <c r="D4" s="104"/>
      <c r="E4" s="104"/>
      <c r="F4" s="104"/>
      <c r="G4" s="104"/>
      <c r="H4" s="104"/>
      <c r="I4" s="104"/>
      <c r="J4" s="104"/>
      <c r="K4" s="104"/>
      <c r="L4" s="104"/>
      <c r="M4" s="104"/>
      <c r="N4" s="104"/>
      <c r="O4" s="104"/>
      <c r="P4" s="104"/>
      <c r="Q4" s="104"/>
      <c r="R4" s="104"/>
      <c r="S4" s="104"/>
      <c r="T4" s="104"/>
      <c r="U4" s="104"/>
    </row>
    <row r="5" spans="1:21" x14ac:dyDescent="0.25">
      <c r="A5" s="104"/>
      <c r="B5" s="104"/>
      <c r="C5" s="104"/>
      <c r="D5" s="104"/>
      <c r="E5" s="104"/>
      <c r="F5" s="104"/>
      <c r="G5" s="104"/>
      <c r="H5" s="104"/>
      <c r="I5" s="104"/>
      <c r="J5" s="104"/>
      <c r="K5" s="104"/>
      <c r="L5" s="104"/>
      <c r="M5" s="104"/>
      <c r="N5" s="104"/>
      <c r="O5" s="104"/>
      <c r="P5" s="104"/>
      <c r="Q5" s="104"/>
      <c r="R5" s="104"/>
      <c r="S5" s="104"/>
      <c r="T5" s="104"/>
      <c r="U5" s="104"/>
    </row>
    <row r="6" spans="1:21" ht="15.6" x14ac:dyDescent="0.25">
      <c r="A6" s="104"/>
      <c r="B6" s="104"/>
      <c r="C6" s="104"/>
      <c r="D6" s="104"/>
      <c r="E6" s="104"/>
      <c r="F6" s="247"/>
      <c r="G6" s="247"/>
      <c r="H6" s="247"/>
      <c r="I6" s="247"/>
      <c r="J6" s="247"/>
      <c r="K6" s="247"/>
      <c r="L6" s="247"/>
      <c r="M6" s="247"/>
      <c r="N6" s="247"/>
      <c r="O6" s="247"/>
      <c r="P6" s="247"/>
      <c r="Q6" s="247"/>
      <c r="R6" s="104"/>
      <c r="S6" s="104"/>
      <c r="T6" s="104"/>
      <c r="U6" s="104"/>
    </row>
    <row r="7" spans="1:21" x14ac:dyDescent="0.25">
      <c r="A7" s="104"/>
      <c r="B7" s="104"/>
      <c r="C7" s="104"/>
      <c r="D7" s="104"/>
      <c r="E7" s="104"/>
      <c r="F7" s="104"/>
      <c r="G7" s="104"/>
      <c r="H7" s="104"/>
      <c r="I7" s="104"/>
      <c r="J7" s="104"/>
      <c r="K7" s="104"/>
      <c r="L7" s="104"/>
      <c r="M7" s="104"/>
      <c r="N7" s="104"/>
      <c r="O7" s="104"/>
      <c r="P7" s="104"/>
      <c r="Q7" s="104"/>
      <c r="R7" s="104"/>
      <c r="S7" s="104"/>
      <c r="T7" s="104"/>
      <c r="U7" s="104"/>
    </row>
    <row r="8" spans="1:21" x14ac:dyDescent="0.25">
      <c r="A8" s="104"/>
      <c r="B8" s="104"/>
      <c r="C8" s="104"/>
      <c r="D8" s="104"/>
      <c r="E8" s="104"/>
      <c r="F8" s="104"/>
      <c r="G8" s="104"/>
      <c r="H8" s="104"/>
      <c r="I8" s="191"/>
      <c r="J8" s="104"/>
      <c r="K8" s="104"/>
      <c r="L8" s="104"/>
      <c r="M8" s="104"/>
      <c r="N8" s="104"/>
      <c r="O8" s="104"/>
      <c r="P8" s="104"/>
      <c r="Q8" s="104"/>
      <c r="R8" s="104"/>
      <c r="S8" s="104"/>
      <c r="T8" s="104"/>
      <c r="U8" s="104"/>
    </row>
    <row r="9" spans="1:21" x14ac:dyDescent="0.25">
      <c r="A9" s="104"/>
      <c r="B9" s="104"/>
      <c r="C9" s="104"/>
      <c r="D9" s="104"/>
      <c r="E9" s="104"/>
      <c r="F9" s="104"/>
      <c r="G9" s="104"/>
      <c r="H9" s="104"/>
      <c r="I9" s="104"/>
      <c r="J9" s="104"/>
      <c r="K9" s="104"/>
      <c r="L9" s="104"/>
      <c r="M9" s="104"/>
      <c r="N9" s="104"/>
      <c r="O9" s="104"/>
      <c r="P9" s="104"/>
      <c r="Q9" s="104"/>
      <c r="R9" s="104"/>
      <c r="S9" s="104"/>
      <c r="T9" s="104"/>
      <c r="U9" s="104"/>
    </row>
    <row r="10" spans="1:21" x14ac:dyDescent="0.25">
      <c r="A10" s="104"/>
      <c r="B10" s="104"/>
      <c r="C10" s="104"/>
      <c r="D10" s="104"/>
      <c r="E10" s="104"/>
      <c r="F10" s="104"/>
      <c r="G10" s="104"/>
      <c r="H10" s="104"/>
      <c r="I10" s="104"/>
      <c r="J10" s="104"/>
      <c r="K10" s="104"/>
      <c r="L10" s="104"/>
      <c r="M10" s="104"/>
      <c r="N10" s="104"/>
      <c r="O10" s="104"/>
      <c r="P10" s="104"/>
      <c r="Q10" s="104"/>
      <c r="R10" s="104"/>
      <c r="S10" s="104"/>
      <c r="T10" s="104"/>
      <c r="U10" s="104"/>
    </row>
    <row r="11" spans="1:21" x14ac:dyDescent="0.25">
      <c r="A11" s="104"/>
      <c r="B11" s="104"/>
      <c r="C11" s="104"/>
      <c r="D11" s="104"/>
      <c r="E11" s="104"/>
      <c r="F11" s="104"/>
      <c r="G11" s="104"/>
      <c r="H11" s="104"/>
      <c r="I11" s="104"/>
      <c r="J11" s="104"/>
      <c r="K11" s="104"/>
      <c r="L11" s="104"/>
      <c r="M11" s="104"/>
      <c r="N11" s="104"/>
      <c r="O11" s="104"/>
      <c r="P11" s="104"/>
      <c r="Q11" s="104"/>
      <c r="R11" s="104"/>
      <c r="S11" s="104"/>
      <c r="T11" s="104"/>
      <c r="U11" s="104"/>
    </row>
    <row r="12" spans="1:21" x14ac:dyDescent="0.25">
      <c r="A12" s="104"/>
      <c r="B12" s="104"/>
      <c r="C12" s="104"/>
      <c r="D12" s="104"/>
      <c r="E12" s="104"/>
      <c r="F12" s="104"/>
      <c r="G12" s="104"/>
      <c r="H12" s="104"/>
      <c r="I12" s="104"/>
      <c r="J12" s="104"/>
      <c r="K12" s="104"/>
      <c r="L12" s="104"/>
      <c r="M12" s="104"/>
      <c r="N12" s="104"/>
      <c r="O12" s="104"/>
      <c r="P12" s="104"/>
      <c r="Q12" s="104"/>
      <c r="R12" s="104"/>
      <c r="S12" s="104"/>
      <c r="T12" s="104"/>
      <c r="U12" s="104"/>
    </row>
    <row r="13" spans="1:21" x14ac:dyDescent="0.25">
      <c r="A13" s="104"/>
      <c r="B13" s="104"/>
      <c r="C13" s="104"/>
      <c r="D13" s="104"/>
      <c r="E13" s="104"/>
      <c r="F13" s="104"/>
      <c r="G13" s="104"/>
      <c r="H13" s="104"/>
      <c r="I13" s="104"/>
      <c r="J13" s="104"/>
      <c r="K13" s="104"/>
      <c r="L13" s="104"/>
      <c r="M13" s="104"/>
      <c r="N13" s="104"/>
      <c r="O13" s="104"/>
      <c r="P13" s="104"/>
      <c r="Q13" s="104"/>
      <c r="R13" s="104"/>
      <c r="S13" s="104"/>
      <c r="T13" s="104"/>
      <c r="U13" s="104"/>
    </row>
    <row r="14" spans="1:21" ht="15.6" x14ac:dyDescent="0.25">
      <c r="A14" s="104"/>
      <c r="B14" s="104"/>
      <c r="C14" s="104"/>
      <c r="D14" s="104"/>
      <c r="E14" s="104"/>
      <c r="F14" s="247"/>
      <c r="G14" s="247"/>
      <c r="H14" s="247"/>
      <c r="I14" s="247"/>
      <c r="J14" s="247"/>
      <c r="K14" s="247"/>
      <c r="L14" s="247"/>
      <c r="M14" s="247"/>
      <c r="N14" s="247"/>
      <c r="O14" s="247"/>
      <c r="P14" s="247"/>
      <c r="Q14" s="247"/>
      <c r="R14" s="104"/>
      <c r="S14" s="104"/>
      <c r="T14" s="104"/>
      <c r="U14" s="104"/>
    </row>
    <row r="15" spans="1:21" x14ac:dyDescent="0.25">
      <c r="A15" s="104"/>
      <c r="B15" s="104"/>
      <c r="C15" s="104"/>
      <c r="D15" s="104"/>
      <c r="E15" s="104"/>
      <c r="F15" s="104"/>
      <c r="G15" s="104"/>
      <c r="H15" s="104"/>
      <c r="I15" s="104"/>
      <c r="J15" s="104"/>
      <c r="K15" s="104"/>
      <c r="L15" s="104"/>
      <c r="M15" s="104"/>
      <c r="N15" s="104"/>
      <c r="O15" s="104"/>
      <c r="P15" s="104"/>
      <c r="Q15" s="104"/>
      <c r="R15" s="104"/>
      <c r="S15" s="104"/>
      <c r="T15" s="104"/>
      <c r="U15" s="104"/>
    </row>
    <row r="16" spans="1:21" x14ac:dyDescent="0.25">
      <c r="A16" s="104"/>
      <c r="B16" s="104"/>
      <c r="C16" s="104"/>
      <c r="D16" s="104"/>
      <c r="E16" s="104"/>
      <c r="F16" s="104"/>
      <c r="G16" s="104"/>
      <c r="H16" s="104"/>
      <c r="I16" s="104"/>
      <c r="J16" s="104"/>
      <c r="K16" s="104"/>
      <c r="L16" s="104"/>
      <c r="M16" s="104"/>
      <c r="N16" s="104"/>
      <c r="O16" s="104"/>
      <c r="P16" s="104"/>
      <c r="Q16" s="104"/>
      <c r="R16" s="104"/>
      <c r="S16" s="104"/>
      <c r="T16" s="104"/>
      <c r="U16" s="104"/>
    </row>
    <row r="17" spans="1:21" x14ac:dyDescent="0.25">
      <c r="A17" s="104"/>
      <c r="B17" s="104"/>
      <c r="C17" s="104"/>
      <c r="D17" s="104"/>
      <c r="E17" s="104"/>
      <c r="F17" s="104"/>
      <c r="G17" s="104"/>
      <c r="H17" s="104"/>
      <c r="I17" s="104"/>
      <c r="J17" s="104"/>
      <c r="K17" s="104"/>
      <c r="L17" s="104"/>
      <c r="M17" s="104"/>
      <c r="N17" s="104"/>
      <c r="O17" s="104"/>
      <c r="P17" s="104"/>
      <c r="Q17" s="104"/>
      <c r="R17" s="104"/>
      <c r="S17" s="104"/>
      <c r="T17" s="104"/>
      <c r="U17" s="104"/>
    </row>
    <row r="18" spans="1:21" ht="22.8" x14ac:dyDescent="0.4">
      <c r="A18" s="104"/>
      <c r="B18" s="104"/>
      <c r="C18" s="104"/>
      <c r="D18" s="192"/>
      <c r="E18" s="104"/>
      <c r="F18" s="104"/>
      <c r="G18" s="104"/>
      <c r="H18" s="104"/>
      <c r="I18" s="104"/>
      <c r="J18" s="104"/>
      <c r="K18" s="104"/>
      <c r="L18" s="103"/>
      <c r="M18" s="104"/>
      <c r="N18" s="104"/>
      <c r="O18" s="104"/>
      <c r="P18" s="104"/>
      <c r="Q18" s="104"/>
      <c r="R18" s="104"/>
      <c r="S18" s="104"/>
      <c r="T18" s="104"/>
      <c r="U18" s="104"/>
    </row>
    <row r="19" spans="1:21" x14ac:dyDescent="0.25">
      <c r="A19" s="104"/>
      <c r="B19" s="104"/>
      <c r="C19" s="104"/>
      <c r="D19" s="104"/>
      <c r="E19" s="104"/>
      <c r="F19" s="104"/>
      <c r="G19" s="104"/>
      <c r="H19" s="104"/>
      <c r="I19" s="104"/>
      <c r="J19" s="104"/>
      <c r="K19" s="104"/>
      <c r="L19" s="104"/>
      <c r="M19" s="104"/>
      <c r="N19" s="104"/>
      <c r="O19" s="104"/>
      <c r="P19" s="104"/>
      <c r="Q19" s="104"/>
      <c r="R19" s="104"/>
      <c r="S19" s="104"/>
      <c r="T19" s="104"/>
      <c r="U19" s="104"/>
    </row>
    <row r="20" spans="1:21" ht="15.6" x14ac:dyDescent="0.25">
      <c r="A20" s="100"/>
      <c r="B20" s="100"/>
      <c r="C20" s="100"/>
      <c r="D20" s="101"/>
      <c r="E20" s="101"/>
      <c r="F20" s="101"/>
      <c r="G20" s="101"/>
      <c r="H20" s="101"/>
      <c r="I20" s="101"/>
      <c r="J20" s="101"/>
      <c r="K20" s="101"/>
      <c r="L20" s="101"/>
      <c r="M20" s="101"/>
      <c r="N20" s="101"/>
      <c r="O20" s="101"/>
      <c r="P20" s="100"/>
      <c r="Q20" s="100"/>
      <c r="R20" s="100"/>
      <c r="S20" s="100"/>
      <c r="T20" s="100"/>
      <c r="U20" s="100"/>
    </row>
    <row r="21" spans="1:21" x14ac:dyDescent="0.25">
      <c r="A21" s="100"/>
      <c r="B21" s="100"/>
      <c r="C21" s="100"/>
      <c r="D21" s="100"/>
      <c r="E21" s="100"/>
      <c r="F21" s="100"/>
      <c r="G21" s="100"/>
      <c r="H21" s="100"/>
      <c r="I21" s="100"/>
      <c r="J21" s="100"/>
      <c r="K21" s="100"/>
      <c r="L21" s="100"/>
      <c r="M21" s="100"/>
      <c r="N21" s="100"/>
      <c r="O21" s="100"/>
      <c r="P21" s="100"/>
      <c r="Q21" s="100"/>
      <c r="R21" s="100"/>
      <c r="S21" s="100"/>
      <c r="T21" s="100"/>
      <c r="U21" s="100"/>
    </row>
    <row r="22" spans="1:21" x14ac:dyDescent="0.25">
      <c r="A22" s="100"/>
      <c r="B22" s="100"/>
      <c r="C22" s="100"/>
      <c r="D22" s="100"/>
      <c r="E22" s="100"/>
      <c r="F22" s="100"/>
      <c r="G22" s="100"/>
      <c r="H22" s="100"/>
      <c r="I22" s="100"/>
      <c r="J22" s="100"/>
      <c r="K22" s="100"/>
      <c r="L22" s="100"/>
      <c r="M22" s="100"/>
      <c r="N22" s="100"/>
      <c r="O22" s="100"/>
      <c r="P22" s="100"/>
      <c r="Q22" s="100"/>
      <c r="R22" s="100"/>
      <c r="S22" s="100"/>
      <c r="T22" s="100"/>
      <c r="U22" s="100"/>
    </row>
    <row r="23" spans="1:21" x14ac:dyDescent="0.25">
      <c r="A23" s="100"/>
      <c r="B23" s="100"/>
      <c r="C23" s="100"/>
      <c r="D23" s="100"/>
      <c r="E23" s="100"/>
      <c r="F23" s="100"/>
      <c r="G23" s="100"/>
      <c r="H23" s="100"/>
      <c r="I23" s="100"/>
      <c r="J23" s="100"/>
      <c r="K23" s="100"/>
      <c r="L23" s="100"/>
      <c r="M23" s="100"/>
      <c r="N23" s="100"/>
      <c r="O23" s="100"/>
      <c r="P23" s="100"/>
      <c r="Q23" s="100"/>
      <c r="R23" s="100"/>
      <c r="S23" s="100"/>
      <c r="T23" s="100"/>
      <c r="U23" s="100"/>
    </row>
  </sheetData>
  <sheetProtection sheet="1" objects="1" scenarios="1"/>
  <mergeCells count="2">
    <mergeCell ref="F6:Q6"/>
    <mergeCell ref="F14:Q14"/>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909090"/>
  </sheetPr>
  <dimension ref="B71"/>
  <sheetViews>
    <sheetView showGridLines="0" workbookViewId="0">
      <selection activeCell="S13" sqref="S13"/>
    </sheetView>
  </sheetViews>
  <sheetFormatPr defaultRowHeight="13.2" x14ac:dyDescent="0.25"/>
  <sheetData>
    <row r="71" spans="2:2" x14ac:dyDescent="0.25">
      <c r="B71" s="19"/>
    </row>
  </sheetData>
  <sheetProtection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89C27"/>
  </sheetPr>
  <dimension ref="A1:S55"/>
  <sheetViews>
    <sheetView showGridLines="0" zoomScale="97" zoomScaleNormal="97" workbookViewId="0"/>
  </sheetViews>
  <sheetFormatPr defaultColWidth="9.109375" defaultRowHeight="13.2" x14ac:dyDescent="0.25"/>
  <sheetData>
    <row r="1" spans="1:14" ht="22.8" x14ac:dyDescent="0.25">
      <c r="A1" s="230"/>
      <c r="B1" s="230"/>
      <c r="C1" s="230"/>
      <c r="D1" s="230"/>
      <c r="E1" s="230"/>
      <c r="F1" s="230"/>
      <c r="G1" s="230"/>
      <c r="H1" s="230"/>
      <c r="I1" s="230"/>
      <c r="J1" s="230"/>
      <c r="K1" s="104"/>
      <c r="L1" s="104"/>
      <c r="M1" s="104"/>
      <c r="N1" s="104"/>
    </row>
    <row r="2" spans="1:14" x14ac:dyDescent="0.25">
      <c r="A2" s="104"/>
      <c r="B2" s="104"/>
      <c r="C2" s="104"/>
      <c r="D2" s="104"/>
      <c r="E2" s="104"/>
      <c r="F2" s="104"/>
      <c r="G2" s="104"/>
      <c r="H2" s="104"/>
      <c r="I2" s="104"/>
      <c r="J2" s="104"/>
      <c r="K2" s="104"/>
      <c r="L2" s="104"/>
      <c r="M2" s="104"/>
      <c r="N2" s="104"/>
    </row>
    <row r="3" spans="1:14" x14ac:dyDescent="0.25">
      <c r="A3" s="104"/>
      <c r="B3" s="104"/>
      <c r="C3" s="104"/>
      <c r="D3" s="104"/>
      <c r="E3" s="104"/>
      <c r="F3" s="104"/>
      <c r="G3" s="104"/>
      <c r="H3" s="104"/>
      <c r="I3" s="104"/>
      <c r="J3" s="104"/>
      <c r="K3" s="104"/>
      <c r="L3" s="104"/>
      <c r="M3" s="104"/>
      <c r="N3" s="104"/>
    </row>
    <row r="4" spans="1:14" x14ac:dyDescent="0.25">
      <c r="A4" s="104"/>
      <c r="B4" s="104"/>
      <c r="C4" s="104"/>
      <c r="D4" s="104"/>
      <c r="E4" s="104"/>
      <c r="F4" s="104"/>
      <c r="G4" s="104"/>
      <c r="H4" s="104"/>
      <c r="I4" s="104"/>
      <c r="J4" s="104"/>
      <c r="K4" s="104"/>
      <c r="L4" s="104"/>
      <c r="M4" s="104"/>
      <c r="N4" s="104"/>
    </row>
    <row r="5" spans="1:14" x14ac:dyDescent="0.25">
      <c r="A5" s="104"/>
      <c r="B5" s="104"/>
      <c r="C5" s="104"/>
      <c r="D5" s="104"/>
      <c r="E5" s="104"/>
      <c r="F5" s="104"/>
      <c r="G5" s="104"/>
      <c r="H5" s="104"/>
      <c r="I5" s="104"/>
      <c r="J5" s="104"/>
      <c r="K5" s="104"/>
      <c r="L5" s="104"/>
      <c r="M5" s="104"/>
      <c r="N5" s="104"/>
    </row>
    <row r="6" spans="1:14" x14ac:dyDescent="0.25">
      <c r="A6" s="104"/>
      <c r="B6" s="104"/>
      <c r="C6" s="104"/>
      <c r="D6" s="104"/>
      <c r="E6" s="104"/>
      <c r="F6" s="104"/>
      <c r="G6" s="104"/>
      <c r="H6" s="104"/>
      <c r="I6" s="104"/>
      <c r="J6" s="104"/>
      <c r="K6" s="104"/>
      <c r="L6" s="104"/>
      <c r="M6" s="104"/>
      <c r="N6" s="104"/>
    </row>
    <row r="7" spans="1:14" x14ac:dyDescent="0.25">
      <c r="A7" s="104"/>
      <c r="B7" s="104"/>
      <c r="C7" s="104"/>
      <c r="D7" s="104"/>
      <c r="E7" s="104"/>
      <c r="F7" s="104"/>
      <c r="G7" s="104"/>
      <c r="H7" s="104"/>
      <c r="I7" s="104"/>
      <c r="J7" s="104"/>
      <c r="K7" s="104"/>
      <c r="L7" s="104"/>
      <c r="M7" s="104"/>
      <c r="N7" s="104"/>
    </row>
    <row r="8" spans="1:14" x14ac:dyDescent="0.25">
      <c r="A8" s="104"/>
      <c r="B8" s="104"/>
      <c r="C8" s="104"/>
      <c r="D8" s="104"/>
      <c r="E8" s="104"/>
      <c r="F8" s="104"/>
      <c r="G8" s="104"/>
      <c r="H8" s="104"/>
      <c r="I8" s="104"/>
      <c r="J8" s="104"/>
      <c r="K8" s="104"/>
      <c r="L8" s="104"/>
      <c r="M8" s="104"/>
      <c r="N8" s="104"/>
    </row>
    <row r="9" spans="1:14" x14ac:dyDescent="0.25">
      <c r="A9" s="104"/>
      <c r="B9" s="104"/>
      <c r="C9" s="104"/>
      <c r="D9" s="104"/>
      <c r="E9" s="104"/>
      <c r="F9" s="104"/>
      <c r="G9" s="104"/>
      <c r="H9" s="104"/>
      <c r="I9" s="104"/>
      <c r="J9" s="104"/>
      <c r="K9" s="104"/>
      <c r="L9" s="104"/>
      <c r="M9" s="104"/>
      <c r="N9" s="104"/>
    </row>
    <row r="10" spans="1:14" x14ac:dyDescent="0.25">
      <c r="A10" s="104"/>
      <c r="B10" s="104"/>
      <c r="C10" s="104"/>
      <c r="D10" s="104"/>
      <c r="E10" s="104"/>
      <c r="F10" s="104"/>
      <c r="G10" s="104"/>
      <c r="H10" s="104"/>
      <c r="I10" s="104"/>
      <c r="J10" s="104"/>
      <c r="K10" s="104"/>
      <c r="L10" s="104"/>
      <c r="M10" s="104"/>
      <c r="N10" s="104"/>
    </row>
    <row r="11" spans="1:14" x14ac:dyDescent="0.25">
      <c r="A11" s="104"/>
      <c r="B11" s="104"/>
      <c r="C11" s="104"/>
      <c r="D11" s="104"/>
      <c r="E11" s="104"/>
      <c r="F11" s="104"/>
      <c r="G11" s="104"/>
      <c r="H11" s="104"/>
      <c r="I11" s="104"/>
      <c r="J11" s="104"/>
      <c r="K11" s="104"/>
      <c r="L11" s="104"/>
      <c r="M11" s="104"/>
      <c r="N11" s="104"/>
    </row>
    <row r="12" spans="1:14" x14ac:dyDescent="0.25">
      <c r="A12" s="104"/>
      <c r="B12" s="104"/>
      <c r="C12" s="104"/>
      <c r="D12" s="104"/>
      <c r="E12" s="104"/>
      <c r="F12" s="104"/>
      <c r="G12" s="104"/>
      <c r="H12" s="104"/>
      <c r="I12" s="104"/>
      <c r="J12" s="104"/>
      <c r="K12" s="104"/>
      <c r="L12" s="104"/>
      <c r="M12" s="104"/>
      <c r="N12" s="104"/>
    </row>
    <row r="13" spans="1:14" x14ac:dyDescent="0.25">
      <c r="A13" s="104"/>
      <c r="B13" s="104"/>
      <c r="C13" s="104"/>
      <c r="D13" s="104"/>
      <c r="E13" s="104"/>
      <c r="F13" s="104"/>
      <c r="G13" s="104"/>
      <c r="H13" s="104"/>
      <c r="I13" s="104"/>
      <c r="J13" s="104"/>
      <c r="K13" s="104"/>
      <c r="L13" s="104"/>
      <c r="M13" s="104"/>
      <c r="N13" s="104"/>
    </row>
    <row r="14" spans="1:14" x14ac:dyDescent="0.25">
      <c r="A14" s="104"/>
      <c r="B14" s="104"/>
      <c r="C14" s="104"/>
      <c r="D14" s="104"/>
      <c r="E14" s="104"/>
      <c r="F14" s="104"/>
      <c r="G14" s="104"/>
      <c r="H14" s="104"/>
      <c r="I14" s="104"/>
      <c r="J14" s="104"/>
      <c r="K14" s="104"/>
      <c r="L14" s="104"/>
      <c r="M14" s="104"/>
      <c r="N14" s="104"/>
    </row>
    <row r="15" spans="1:14" x14ac:dyDescent="0.25">
      <c r="A15" s="104"/>
      <c r="B15" s="104"/>
      <c r="C15" s="104"/>
      <c r="D15" s="104"/>
      <c r="E15" s="104"/>
      <c r="F15" s="104"/>
      <c r="G15" s="104"/>
      <c r="H15" s="104"/>
      <c r="I15" s="104"/>
      <c r="J15" s="104"/>
      <c r="K15" s="104"/>
      <c r="L15" s="104"/>
      <c r="M15" s="104"/>
      <c r="N15" s="104"/>
    </row>
    <row r="16" spans="1:14" x14ac:dyDescent="0.25">
      <c r="A16" s="104"/>
      <c r="B16" s="104"/>
      <c r="C16" s="104"/>
      <c r="D16" s="104"/>
      <c r="E16" s="104"/>
      <c r="F16" s="104"/>
      <c r="G16" s="104"/>
      <c r="H16" s="104"/>
      <c r="I16" s="104"/>
      <c r="J16" s="104"/>
      <c r="K16" s="104"/>
      <c r="L16" s="104"/>
      <c r="M16" s="104"/>
      <c r="N16" s="104"/>
    </row>
    <row r="17" spans="1:14" x14ac:dyDescent="0.25">
      <c r="A17" s="104"/>
      <c r="B17" s="104"/>
      <c r="C17" s="104"/>
      <c r="D17" s="104"/>
      <c r="E17" s="104"/>
      <c r="F17" s="104"/>
      <c r="G17" s="104"/>
      <c r="H17" s="104"/>
      <c r="I17" s="104"/>
      <c r="J17" s="104"/>
      <c r="K17" s="104"/>
      <c r="L17" s="104"/>
      <c r="M17" s="104"/>
      <c r="N17" s="104"/>
    </row>
    <row r="18" spans="1:14" x14ac:dyDescent="0.25">
      <c r="A18" s="104"/>
      <c r="B18" s="104"/>
      <c r="C18" s="104"/>
      <c r="D18" s="104"/>
      <c r="E18" s="104"/>
      <c r="F18" s="104"/>
      <c r="G18" s="104"/>
      <c r="H18" s="104"/>
      <c r="I18" s="104"/>
      <c r="J18" s="104"/>
      <c r="K18" s="104"/>
      <c r="L18" s="104"/>
      <c r="M18" s="104"/>
      <c r="N18" s="104"/>
    </row>
    <row r="19" spans="1:14" x14ac:dyDescent="0.25">
      <c r="A19" s="104"/>
      <c r="B19" s="104"/>
      <c r="C19" s="104"/>
      <c r="D19" s="104"/>
      <c r="E19" s="104"/>
      <c r="F19" s="104"/>
      <c r="G19" s="104"/>
      <c r="H19" s="104"/>
      <c r="I19" s="104"/>
      <c r="J19" s="104"/>
      <c r="K19" s="104"/>
      <c r="L19" s="104"/>
      <c r="M19" s="104"/>
      <c r="N19" s="104"/>
    </row>
    <row r="20" spans="1:14" x14ac:dyDescent="0.25">
      <c r="A20" s="104"/>
      <c r="B20" s="104"/>
      <c r="C20" s="104"/>
      <c r="D20" s="104"/>
      <c r="E20" s="104"/>
      <c r="F20" s="104"/>
      <c r="G20" s="104"/>
      <c r="H20" s="104"/>
      <c r="I20" s="104"/>
      <c r="J20" s="104"/>
      <c r="K20" s="104"/>
      <c r="L20" s="104"/>
      <c r="M20" s="104"/>
      <c r="N20" s="104"/>
    </row>
    <row r="21" spans="1:14" x14ac:dyDescent="0.25">
      <c r="A21" s="104"/>
      <c r="B21" s="104"/>
      <c r="C21" s="104"/>
      <c r="D21" s="104"/>
      <c r="E21" s="104"/>
      <c r="F21" s="104"/>
      <c r="G21" s="104"/>
      <c r="H21" s="104"/>
      <c r="I21" s="104"/>
      <c r="J21" s="104"/>
      <c r="K21" s="104"/>
      <c r="L21" s="104"/>
      <c r="M21" s="104"/>
      <c r="N21" s="104"/>
    </row>
    <row r="22" spans="1:14" x14ac:dyDescent="0.25">
      <c r="A22" s="104"/>
      <c r="B22" s="104"/>
      <c r="C22" s="104"/>
      <c r="D22" s="104"/>
      <c r="E22" s="104"/>
      <c r="F22" s="104"/>
      <c r="G22" s="104"/>
      <c r="H22" s="104"/>
      <c r="I22" s="104"/>
      <c r="J22" s="104"/>
      <c r="K22" s="104"/>
      <c r="L22" s="104"/>
      <c r="M22" s="104"/>
      <c r="N22" s="104"/>
    </row>
    <row r="23" spans="1:14" x14ac:dyDescent="0.25">
      <c r="A23" s="104"/>
      <c r="B23" s="104"/>
      <c r="C23" s="104"/>
      <c r="D23" s="104"/>
      <c r="E23" s="104"/>
      <c r="F23" s="104"/>
      <c r="G23" s="104"/>
      <c r="H23" s="104"/>
      <c r="I23" s="104"/>
      <c r="J23" s="104"/>
      <c r="K23" s="104"/>
      <c r="L23" s="104"/>
      <c r="M23" s="104"/>
      <c r="N23" s="104"/>
    </row>
    <row r="24" spans="1:14" x14ac:dyDescent="0.25">
      <c r="A24" s="104"/>
      <c r="B24" s="104"/>
      <c r="C24" s="104"/>
      <c r="D24" s="104"/>
      <c r="E24" s="104"/>
      <c r="F24" s="104"/>
      <c r="G24" s="104"/>
      <c r="H24" s="104"/>
      <c r="I24" s="104"/>
      <c r="J24" s="104"/>
      <c r="K24" s="104"/>
      <c r="L24" s="104"/>
      <c r="M24" s="104"/>
      <c r="N24" s="104"/>
    </row>
    <row r="25" spans="1:14" x14ac:dyDescent="0.25">
      <c r="A25" s="104"/>
      <c r="B25" s="104"/>
      <c r="C25" s="104"/>
      <c r="D25" s="104"/>
      <c r="E25" s="104"/>
      <c r="F25" s="104"/>
      <c r="G25" s="104"/>
      <c r="H25" s="104"/>
      <c r="I25" s="104"/>
      <c r="J25" s="104"/>
      <c r="K25" s="104"/>
      <c r="L25" s="104"/>
      <c r="M25" s="104"/>
      <c r="N25" s="104"/>
    </row>
    <row r="26" spans="1:14" x14ac:dyDescent="0.25">
      <c r="A26" s="104"/>
      <c r="B26" s="104"/>
      <c r="C26" s="104"/>
      <c r="D26" s="104"/>
      <c r="E26" s="104"/>
      <c r="F26" s="104"/>
      <c r="G26" s="104"/>
      <c r="H26" s="104"/>
      <c r="I26" s="104"/>
      <c r="J26" s="104"/>
      <c r="K26" s="104"/>
      <c r="L26" s="104"/>
      <c r="M26" s="104"/>
      <c r="N26" s="104"/>
    </row>
    <row r="27" spans="1:14" x14ac:dyDescent="0.25">
      <c r="A27" s="104"/>
      <c r="B27" s="104"/>
      <c r="C27" s="104"/>
      <c r="D27" s="104"/>
      <c r="E27" s="104"/>
      <c r="F27" s="104"/>
      <c r="G27" s="104"/>
      <c r="H27" s="104"/>
      <c r="I27" s="104"/>
      <c r="J27" s="104"/>
      <c r="K27" s="104"/>
      <c r="L27" s="104"/>
      <c r="M27" s="104"/>
      <c r="N27" s="104"/>
    </row>
    <row r="28" spans="1:14" x14ac:dyDescent="0.25">
      <c r="A28" s="104"/>
      <c r="B28" s="104"/>
      <c r="C28" s="104"/>
      <c r="D28" s="104"/>
      <c r="E28" s="104"/>
      <c r="F28" s="104"/>
      <c r="G28" s="104"/>
      <c r="H28" s="104"/>
      <c r="I28" s="104"/>
      <c r="J28" s="104"/>
      <c r="K28" s="104"/>
      <c r="L28" s="156"/>
      <c r="M28" s="104"/>
      <c r="N28" s="104"/>
    </row>
    <row r="29" spans="1:14" x14ac:dyDescent="0.25">
      <c r="A29" s="104"/>
      <c r="B29" s="104"/>
      <c r="C29" s="104"/>
      <c r="D29" s="104"/>
      <c r="E29" s="104"/>
      <c r="F29" s="104"/>
      <c r="G29" s="104"/>
      <c r="H29" s="104"/>
      <c r="I29" s="104"/>
      <c r="J29" s="104"/>
      <c r="K29" s="104"/>
      <c r="L29" s="104"/>
      <c r="M29" s="104"/>
      <c r="N29" s="104"/>
    </row>
    <row r="30" spans="1:14" x14ac:dyDescent="0.25">
      <c r="A30" s="104"/>
      <c r="B30" s="104"/>
      <c r="C30" s="104"/>
      <c r="D30" s="104"/>
      <c r="E30" s="104"/>
      <c r="F30" s="104"/>
      <c r="G30" s="104"/>
      <c r="H30" s="104"/>
      <c r="I30" s="104"/>
      <c r="J30" s="104"/>
      <c r="K30" s="104"/>
      <c r="L30" s="104"/>
      <c r="M30" s="104"/>
      <c r="N30" s="104"/>
    </row>
    <row r="31" spans="1:14" x14ac:dyDescent="0.25">
      <c r="A31" s="104"/>
      <c r="B31" s="104"/>
      <c r="C31" s="104"/>
      <c r="D31" s="104"/>
      <c r="E31" s="104"/>
      <c r="F31" s="104"/>
      <c r="G31" s="104"/>
      <c r="H31" s="104"/>
      <c r="I31" s="104"/>
      <c r="J31" s="104"/>
      <c r="K31" s="104"/>
      <c r="L31" s="104"/>
      <c r="M31" s="104"/>
      <c r="N31" s="104"/>
    </row>
    <row r="32" spans="1:14" x14ac:dyDescent="0.25">
      <c r="A32" s="104"/>
      <c r="B32" s="104"/>
      <c r="C32" s="104"/>
      <c r="D32" s="104"/>
      <c r="E32" s="104"/>
      <c r="F32" s="104"/>
      <c r="G32" s="104"/>
      <c r="H32" s="104"/>
      <c r="I32" s="104"/>
      <c r="J32" s="104"/>
      <c r="K32" s="104"/>
      <c r="L32" s="104"/>
      <c r="M32" s="104"/>
      <c r="N32" s="104"/>
    </row>
    <row r="33" spans="1:19" x14ac:dyDescent="0.25">
      <c r="A33" s="104"/>
      <c r="B33" s="104"/>
      <c r="C33" s="104"/>
      <c r="D33" s="104"/>
      <c r="E33" s="104"/>
      <c r="F33" s="104"/>
      <c r="G33" s="104"/>
      <c r="H33" s="104"/>
      <c r="I33" s="104"/>
      <c r="J33" s="104"/>
      <c r="K33" s="104"/>
      <c r="L33" s="104"/>
      <c r="M33" s="104"/>
      <c r="N33" s="104"/>
    </row>
    <row r="34" spans="1:19" x14ac:dyDescent="0.25">
      <c r="A34" s="104"/>
      <c r="B34" s="104"/>
      <c r="C34" s="104"/>
      <c r="D34" s="104"/>
      <c r="E34" s="104"/>
      <c r="F34" s="104"/>
      <c r="G34" s="104"/>
      <c r="H34" s="104"/>
      <c r="I34" s="104"/>
      <c r="J34" s="104"/>
      <c r="K34" s="104"/>
      <c r="L34" s="104"/>
      <c r="M34" s="104"/>
      <c r="N34" s="104"/>
    </row>
    <row r="35" spans="1:19" x14ac:dyDescent="0.25">
      <c r="A35" s="104"/>
      <c r="B35" s="104"/>
      <c r="C35" s="104"/>
      <c r="D35" s="104"/>
      <c r="E35" s="104"/>
      <c r="F35" s="104"/>
      <c r="G35" s="104"/>
      <c r="H35" s="104"/>
      <c r="I35" s="104"/>
      <c r="J35" s="104"/>
      <c r="K35" s="104"/>
      <c r="L35" s="104"/>
      <c r="M35" s="104"/>
      <c r="N35" s="104"/>
    </row>
    <row r="36" spans="1:19" x14ac:dyDescent="0.25">
      <c r="A36" s="104"/>
      <c r="B36" s="104"/>
      <c r="C36" s="104"/>
      <c r="D36" s="104"/>
      <c r="E36" s="104"/>
      <c r="F36" s="104"/>
      <c r="G36" s="104"/>
      <c r="H36" s="104"/>
      <c r="I36" s="104"/>
      <c r="J36" s="104"/>
      <c r="K36" s="104"/>
      <c r="L36" s="104"/>
      <c r="M36" s="104"/>
      <c r="N36" s="104"/>
    </row>
    <row r="37" spans="1:19" x14ac:dyDescent="0.25">
      <c r="A37" s="104"/>
      <c r="B37" s="104"/>
      <c r="C37" s="104"/>
      <c r="D37" s="104"/>
      <c r="E37" s="104"/>
      <c r="F37" s="104"/>
      <c r="G37" s="104"/>
      <c r="H37" s="104"/>
      <c r="I37" s="104"/>
      <c r="J37" s="104"/>
      <c r="K37" s="104"/>
      <c r="L37" s="104"/>
      <c r="M37" s="104"/>
      <c r="N37" s="104"/>
    </row>
    <row r="38" spans="1:19" x14ac:dyDescent="0.25">
      <c r="A38" s="104"/>
      <c r="B38" s="104"/>
      <c r="C38" s="104"/>
      <c r="D38" s="104"/>
      <c r="E38" s="104"/>
      <c r="F38" s="104"/>
      <c r="G38" s="104"/>
      <c r="H38" s="104"/>
      <c r="I38" s="104"/>
      <c r="J38" s="104"/>
      <c r="K38" s="104"/>
      <c r="L38" s="104"/>
      <c r="M38" s="104"/>
      <c r="N38" s="104"/>
    </row>
    <row r="39" spans="1:19" x14ac:dyDescent="0.25">
      <c r="A39" s="104"/>
      <c r="B39" s="104"/>
      <c r="C39" s="104"/>
      <c r="D39" s="104"/>
      <c r="E39" s="104"/>
      <c r="F39" s="104"/>
      <c r="G39" s="104"/>
      <c r="H39" s="104"/>
      <c r="I39" s="104"/>
      <c r="J39" s="104"/>
      <c r="K39" s="104"/>
      <c r="L39" s="104"/>
      <c r="M39" s="104"/>
      <c r="N39" s="104"/>
    </row>
    <row r="40" spans="1:19" x14ac:dyDescent="0.25">
      <c r="A40" s="104"/>
      <c r="B40" s="104"/>
      <c r="C40" s="104"/>
      <c r="D40" s="104"/>
      <c r="E40" s="104"/>
      <c r="F40" s="104"/>
      <c r="G40" s="104"/>
      <c r="H40" s="104"/>
      <c r="I40" s="104"/>
      <c r="J40" s="104"/>
      <c r="K40" s="104"/>
      <c r="L40" s="104"/>
      <c r="M40" s="104"/>
      <c r="N40" s="104"/>
    </row>
    <row r="41" spans="1:19" x14ac:dyDescent="0.25">
      <c r="A41" s="104"/>
      <c r="B41" s="104"/>
      <c r="C41" s="104"/>
      <c r="D41" s="104"/>
      <c r="E41" s="104"/>
      <c r="F41" s="104"/>
      <c r="G41" s="104"/>
      <c r="H41" s="104"/>
      <c r="I41" s="104"/>
      <c r="J41" s="104"/>
      <c r="K41" s="104"/>
      <c r="L41" s="104"/>
      <c r="M41" s="104"/>
      <c r="N41" s="104"/>
    </row>
    <row r="42" spans="1:19" x14ac:dyDescent="0.25">
      <c r="A42" s="104"/>
      <c r="B42" s="104"/>
      <c r="C42" s="104"/>
      <c r="D42" s="104"/>
      <c r="E42" s="104"/>
      <c r="F42" s="104"/>
      <c r="G42" s="104"/>
      <c r="H42" s="104"/>
      <c r="I42" s="104"/>
      <c r="J42" s="104"/>
      <c r="K42" s="104"/>
      <c r="L42" s="104"/>
      <c r="M42" s="104"/>
      <c r="N42" s="104"/>
      <c r="S42" s="95"/>
    </row>
    <row r="43" spans="1:19" x14ac:dyDescent="0.25">
      <c r="A43" s="104"/>
      <c r="B43" s="104"/>
      <c r="C43" s="104"/>
      <c r="D43" s="104"/>
      <c r="E43" s="104"/>
      <c r="F43" s="104"/>
      <c r="G43" s="104"/>
      <c r="H43" s="104"/>
      <c r="I43" s="104"/>
      <c r="J43" s="104"/>
      <c r="K43" s="104"/>
      <c r="L43" s="104"/>
      <c r="M43" s="104"/>
      <c r="N43" s="104"/>
    </row>
    <row r="44" spans="1:19" x14ac:dyDescent="0.25">
      <c r="A44" s="104"/>
      <c r="B44" s="104"/>
      <c r="C44" s="104"/>
      <c r="D44" s="104"/>
      <c r="E44" s="104"/>
      <c r="F44" s="104"/>
      <c r="G44" s="104"/>
      <c r="H44" s="104"/>
      <c r="I44" s="104"/>
      <c r="J44" s="104"/>
      <c r="K44" s="104"/>
      <c r="L44" s="104"/>
      <c r="M44" s="104"/>
      <c r="N44" s="104"/>
    </row>
    <row r="45" spans="1:19" x14ac:dyDescent="0.25">
      <c r="A45" s="104"/>
      <c r="B45" s="104"/>
      <c r="C45" s="104"/>
      <c r="D45" s="104"/>
      <c r="E45" s="104"/>
      <c r="F45" s="104"/>
      <c r="G45" s="104"/>
      <c r="H45" s="104"/>
      <c r="I45" s="104"/>
      <c r="J45" s="104"/>
      <c r="K45" s="104"/>
      <c r="L45" s="104"/>
      <c r="M45" s="104"/>
      <c r="N45" s="104"/>
    </row>
    <row r="46" spans="1:19" x14ac:dyDescent="0.25">
      <c r="A46" s="104"/>
      <c r="B46" s="104"/>
      <c r="C46" s="104"/>
      <c r="D46" s="104"/>
      <c r="E46" s="104"/>
      <c r="F46" s="104"/>
      <c r="G46" s="104"/>
      <c r="H46" s="104"/>
      <c r="I46" s="104"/>
      <c r="J46" s="104"/>
      <c r="K46" s="104"/>
      <c r="L46" s="104"/>
      <c r="M46" s="104"/>
      <c r="N46" s="104"/>
    </row>
    <row r="47" spans="1:19" x14ac:dyDescent="0.25">
      <c r="A47" s="104"/>
      <c r="B47" s="104"/>
      <c r="C47" s="104"/>
      <c r="D47" s="104"/>
      <c r="E47" s="104"/>
      <c r="F47" s="104"/>
      <c r="G47" s="104"/>
      <c r="H47" s="104"/>
      <c r="I47" s="104"/>
      <c r="J47" s="104"/>
      <c r="K47" s="104"/>
      <c r="L47" s="104"/>
      <c r="M47" s="104"/>
      <c r="N47" s="104"/>
    </row>
    <row r="48" spans="1:19" x14ac:dyDescent="0.25">
      <c r="A48" s="104"/>
      <c r="B48" s="104"/>
      <c r="C48" s="104"/>
      <c r="D48" s="104"/>
      <c r="E48" s="104"/>
      <c r="F48" s="104"/>
      <c r="G48" s="104"/>
      <c r="H48" s="104"/>
      <c r="I48" s="104"/>
      <c r="J48" s="104"/>
      <c r="K48" s="104"/>
      <c r="L48" s="104"/>
      <c r="M48" s="104"/>
      <c r="N48" s="104"/>
    </row>
    <row r="49" spans="1:14" x14ac:dyDescent="0.25">
      <c r="A49" s="104"/>
      <c r="B49" s="104"/>
      <c r="C49" s="104"/>
      <c r="D49" s="104"/>
      <c r="E49" s="104"/>
      <c r="F49" s="104"/>
      <c r="G49" s="104"/>
      <c r="H49" s="104"/>
      <c r="I49" s="104"/>
      <c r="J49" s="104"/>
      <c r="K49" s="104"/>
      <c r="L49" s="104"/>
      <c r="M49" s="104"/>
      <c r="N49" s="104"/>
    </row>
    <row r="50" spans="1:14" x14ac:dyDescent="0.25">
      <c r="A50" s="104"/>
      <c r="B50" s="104"/>
      <c r="C50" s="104"/>
      <c r="D50" s="104"/>
      <c r="E50" s="104"/>
      <c r="F50" s="104"/>
      <c r="G50" s="104"/>
      <c r="H50" s="104"/>
      <c r="I50" s="104"/>
      <c r="J50" s="104"/>
      <c r="K50" s="104"/>
      <c r="L50" s="104"/>
      <c r="M50" s="104"/>
      <c r="N50" s="104"/>
    </row>
    <row r="51" spans="1:14" x14ac:dyDescent="0.25">
      <c r="A51" s="104"/>
      <c r="B51" s="104"/>
      <c r="C51" s="104"/>
      <c r="D51" s="104"/>
      <c r="E51" s="104"/>
      <c r="F51" s="104"/>
      <c r="G51" s="104"/>
      <c r="H51" s="104"/>
      <c r="I51" s="104"/>
      <c r="J51" s="104"/>
      <c r="K51" s="104"/>
      <c r="L51" s="104"/>
      <c r="M51" s="104"/>
      <c r="N51" s="104"/>
    </row>
    <row r="52" spans="1:14" x14ac:dyDescent="0.25">
      <c r="A52" s="104"/>
      <c r="B52" s="104"/>
      <c r="C52" s="104"/>
      <c r="D52" s="104"/>
      <c r="E52" s="104"/>
      <c r="F52" s="104"/>
      <c r="G52" s="104"/>
      <c r="H52" s="104"/>
      <c r="I52" s="104"/>
      <c r="J52" s="104"/>
      <c r="K52" s="104"/>
      <c r="L52" s="104"/>
      <c r="M52" s="104"/>
      <c r="N52" s="104"/>
    </row>
    <row r="53" spans="1:14" x14ac:dyDescent="0.25">
      <c r="A53" s="104"/>
      <c r="B53" s="104"/>
      <c r="C53" s="104"/>
      <c r="D53" s="157"/>
      <c r="E53" s="104"/>
      <c r="F53" s="104"/>
      <c r="G53" s="104"/>
      <c r="H53" s="104"/>
      <c r="I53" s="104"/>
      <c r="J53" s="104"/>
      <c r="K53" s="104"/>
      <c r="L53" s="104"/>
      <c r="M53" s="104"/>
      <c r="N53" s="104"/>
    </row>
    <row r="54" spans="1:14" x14ac:dyDescent="0.25">
      <c r="A54" s="104"/>
      <c r="B54" s="104"/>
      <c r="C54" s="104"/>
      <c r="D54" s="104"/>
      <c r="E54" s="104"/>
      <c r="F54" s="104"/>
      <c r="G54" s="104"/>
      <c r="H54" s="104"/>
      <c r="I54" s="104"/>
      <c r="J54" s="104"/>
      <c r="K54" s="104"/>
      <c r="L54" s="104"/>
      <c r="M54" s="104"/>
      <c r="N54" s="104"/>
    </row>
    <row r="55" spans="1:14" x14ac:dyDescent="0.25">
      <c r="A55" s="104"/>
      <c r="B55" s="104"/>
      <c r="C55" s="104"/>
      <c r="D55" s="104"/>
      <c r="E55" s="104"/>
      <c r="F55" s="104"/>
      <c r="G55" s="104"/>
      <c r="H55" s="104"/>
      <c r="I55" s="104"/>
      <c r="J55" s="104"/>
      <c r="K55" s="104"/>
      <c r="L55" s="104"/>
      <c r="M55" s="104"/>
      <c r="N55" s="104"/>
    </row>
  </sheetData>
  <sheetProtection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89C27"/>
  </sheetPr>
  <dimension ref="B1:M4"/>
  <sheetViews>
    <sheetView zoomScaleNormal="100" workbookViewId="0">
      <selection activeCell="R23" sqref="R23"/>
    </sheetView>
  </sheetViews>
  <sheetFormatPr defaultColWidth="9.109375" defaultRowHeight="13.2" x14ac:dyDescent="0.25"/>
  <cols>
    <col min="1" max="16384" width="9.109375" style="1"/>
  </cols>
  <sheetData>
    <row r="1" spans="2:13" ht="33" customHeight="1" x14ac:dyDescent="0.25"/>
    <row r="2" spans="2:13" ht="25.5" customHeight="1" x14ac:dyDescent="0.25">
      <c r="B2" s="248"/>
      <c r="C2" s="248"/>
      <c r="D2" s="248"/>
      <c r="E2" s="248"/>
      <c r="F2" s="248"/>
      <c r="G2" s="248"/>
      <c r="H2" s="248"/>
      <c r="I2" s="248"/>
      <c r="J2" s="248"/>
      <c r="K2" s="248"/>
      <c r="L2" s="248"/>
      <c r="M2" s="248"/>
    </row>
    <row r="3" spans="2:13" ht="25.5" customHeight="1" x14ac:dyDescent="0.25">
      <c r="B3" s="248"/>
      <c r="C3" s="248"/>
      <c r="D3" s="248"/>
      <c r="E3" s="248"/>
      <c r="F3" s="248"/>
      <c r="G3" s="248"/>
      <c r="H3" s="248"/>
      <c r="I3" s="248"/>
      <c r="J3" s="248"/>
      <c r="K3" s="248"/>
      <c r="L3" s="248"/>
      <c r="M3" s="248"/>
    </row>
    <row r="4" spans="2:13" ht="33" customHeight="1" x14ac:dyDescent="0.25"/>
  </sheetData>
  <sheetProtection sheet="1" objects="1" scenarios="1"/>
  <mergeCells count="2">
    <mergeCell ref="B2:M2"/>
    <mergeCell ref="B3:M3"/>
  </mergeCells>
  <phoneticPr fontId="2" type="noConversion"/>
  <pageMargins left="0.75" right="0.75" top="1" bottom="1" header="0.5" footer="0.5"/>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89C27"/>
  </sheetPr>
  <dimension ref="A1:Q23"/>
  <sheetViews>
    <sheetView zoomScale="25" zoomScaleNormal="25" workbookViewId="0">
      <pane ySplit="3" topLeftCell="A4" activePane="bottomLeft" state="frozen"/>
      <selection pane="bottomLeft" activeCell="F12" sqref="F12"/>
    </sheetView>
  </sheetViews>
  <sheetFormatPr defaultColWidth="9.109375" defaultRowHeight="13.2" x14ac:dyDescent="0.25"/>
  <cols>
    <col min="1" max="1" width="6.88671875" customWidth="1"/>
    <col min="2" max="2" width="15.109375" customWidth="1"/>
    <col min="3" max="3" width="16.5546875" style="13" customWidth="1"/>
    <col min="4" max="4" width="118.109375" style="13" customWidth="1"/>
    <col min="5" max="5" width="12.88671875" style="13" customWidth="1"/>
    <col min="6" max="6" width="36" style="13" customWidth="1"/>
    <col min="7" max="11" width="35.5546875" style="13" customWidth="1"/>
  </cols>
  <sheetData>
    <row r="1" spans="1:17" x14ac:dyDescent="0.25">
      <c r="A1" s="158" t="str">
        <f>CONCATENATE(Step3_4!C4," ", Step3_4!C23, " ", Step3_4!D4)</f>
        <v>PRODUCT LIST OF APPLICATION</v>
      </c>
      <c r="B1" s="159"/>
      <c r="C1" s="160"/>
      <c r="D1" s="160"/>
      <c r="E1" s="160"/>
      <c r="F1" s="161"/>
      <c r="G1" s="161"/>
      <c r="H1" s="161"/>
      <c r="I1" s="161"/>
      <c r="J1" s="161"/>
      <c r="K1" s="161"/>
      <c r="L1" s="104"/>
      <c r="M1" s="104"/>
    </row>
    <row r="2" spans="1:17" x14ac:dyDescent="0.25">
      <c r="A2" s="104"/>
      <c r="B2" s="104"/>
      <c r="C2" s="161"/>
      <c r="D2" s="161"/>
      <c r="E2" s="161"/>
      <c r="F2" s="161"/>
      <c r="G2" s="161"/>
      <c r="H2" s="161"/>
      <c r="I2" s="161"/>
      <c r="J2" s="161"/>
      <c r="K2" s="161"/>
      <c r="L2" s="104"/>
      <c r="M2" s="104"/>
    </row>
    <row r="3" spans="1:17" ht="26.4" x14ac:dyDescent="0.25">
      <c r="A3" s="162" t="s">
        <v>52</v>
      </c>
      <c r="B3" s="162" t="s">
        <v>59</v>
      </c>
      <c r="C3" s="163" t="s">
        <v>8</v>
      </c>
      <c r="D3" s="161" t="s">
        <v>55</v>
      </c>
      <c r="E3" s="164" t="s">
        <v>100</v>
      </c>
      <c r="F3" s="163" t="s">
        <v>85</v>
      </c>
      <c r="G3" s="165" t="s">
        <v>80</v>
      </c>
      <c r="H3" s="166" t="s">
        <v>84</v>
      </c>
      <c r="I3" s="167" t="s">
        <v>81</v>
      </c>
      <c r="J3" s="168" t="s">
        <v>82</v>
      </c>
      <c r="K3" s="169" t="s">
        <v>83</v>
      </c>
      <c r="L3" s="104"/>
      <c r="M3" s="104"/>
    </row>
    <row r="4" spans="1:17" ht="300" customHeight="1" x14ac:dyDescent="0.25">
      <c r="A4" s="170" t="s">
        <v>49</v>
      </c>
      <c r="B4" s="170" t="s">
        <v>53</v>
      </c>
      <c r="C4" s="170" t="s">
        <v>56</v>
      </c>
      <c r="D4" s="164" t="s">
        <v>139</v>
      </c>
      <c r="E4"/>
      <c r="F4" s="171" t="s">
        <v>86</v>
      </c>
      <c r="G4" s="164" t="s">
        <v>89</v>
      </c>
      <c r="H4" s="164" t="s">
        <v>88</v>
      </c>
      <c r="I4" s="164" t="s">
        <v>87</v>
      </c>
      <c r="J4" s="164" t="s">
        <v>141</v>
      </c>
      <c r="K4" s="164" t="s">
        <v>140</v>
      </c>
      <c r="L4" s="104"/>
      <c r="M4" s="104"/>
    </row>
    <row r="5" spans="1:17" ht="279" customHeight="1" x14ac:dyDescent="0.25">
      <c r="A5" s="161" t="s">
        <v>49</v>
      </c>
      <c r="B5" s="170" t="s">
        <v>53</v>
      </c>
      <c r="C5" s="170" t="s">
        <v>57</v>
      </c>
      <c r="D5" s="164" t="s">
        <v>142</v>
      </c>
      <c r="E5"/>
      <c r="F5" s="171" t="s">
        <v>86</v>
      </c>
      <c r="G5" s="164" t="s">
        <v>89</v>
      </c>
      <c r="H5" s="164" t="s">
        <v>88</v>
      </c>
      <c r="I5" s="164" t="s">
        <v>87</v>
      </c>
      <c r="J5" s="164" t="s">
        <v>141</v>
      </c>
      <c r="K5" s="164" t="s">
        <v>140</v>
      </c>
      <c r="L5" s="104"/>
      <c r="M5" s="104"/>
    </row>
    <row r="6" spans="1:17" ht="350.1" customHeight="1" x14ac:dyDescent="0.25">
      <c r="A6" s="170" t="s">
        <v>50</v>
      </c>
      <c r="B6" s="164" t="s">
        <v>58</v>
      </c>
      <c r="C6" s="170" t="s">
        <v>48</v>
      </c>
      <c r="D6" s="164" t="s">
        <v>244</v>
      </c>
      <c r="E6" s="17" t="s">
        <v>101</v>
      </c>
      <c r="F6" s="164"/>
      <c r="G6" s="164" t="s">
        <v>91</v>
      </c>
      <c r="H6" s="164" t="s">
        <v>90</v>
      </c>
      <c r="I6" s="170" t="s">
        <v>87</v>
      </c>
      <c r="J6" s="164" t="s">
        <v>236</v>
      </c>
      <c r="K6" s="164" t="s">
        <v>238</v>
      </c>
      <c r="L6" s="104"/>
      <c r="M6" s="104"/>
    </row>
    <row r="7" spans="1:17" ht="300" customHeight="1" x14ac:dyDescent="0.25">
      <c r="A7" s="161" t="s">
        <v>60</v>
      </c>
      <c r="B7" s="170" t="s">
        <v>61</v>
      </c>
      <c r="C7" s="164" t="s">
        <v>143</v>
      </c>
      <c r="D7" s="164" t="s">
        <v>144</v>
      </c>
      <c r="E7"/>
      <c r="F7" s="164"/>
      <c r="G7" s="164" t="s">
        <v>95</v>
      </c>
      <c r="H7" s="164" t="s">
        <v>94</v>
      </c>
      <c r="I7" s="170" t="s">
        <v>87</v>
      </c>
      <c r="J7" s="164" t="s">
        <v>93</v>
      </c>
      <c r="K7" s="164" t="s">
        <v>92</v>
      </c>
      <c r="L7" s="104"/>
      <c r="M7" s="104"/>
    </row>
    <row r="8" spans="1:17" ht="184.8" x14ac:dyDescent="0.25">
      <c r="A8" s="172" t="s">
        <v>71</v>
      </c>
      <c r="B8" s="170" t="s">
        <v>72</v>
      </c>
      <c r="C8" s="173" t="s">
        <v>70</v>
      </c>
      <c r="D8" s="164" t="s">
        <v>145</v>
      </c>
      <c r="E8" s="17" t="s">
        <v>101</v>
      </c>
      <c r="F8" s="173"/>
      <c r="G8" s="164" t="s">
        <v>99</v>
      </c>
      <c r="H8" s="170" t="s">
        <v>98</v>
      </c>
      <c r="I8" s="164" t="s">
        <v>87</v>
      </c>
      <c r="J8" s="164" t="s">
        <v>97</v>
      </c>
      <c r="K8" s="164" t="s">
        <v>96</v>
      </c>
      <c r="L8" s="104"/>
      <c r="M8" s="104"/>
    </row>
    <row r="9" spans="1:17" ht="270" customHeight="1" x14ac:dyDescent="0.25">
      <c r="A9" s="174" t="s">
        <v>63</v>
      </c>
      <c r="B9" s="175" t="s">
        <v>64</v>
      </c>
      <c r="C9" s="176" t="s">
        <v>155</v>
      </c>
      <c r="D9" s="177" t="s">
        <v>146</v>
      </c>
      <c r="E9" s="241"/>
      <c r="F9" s="176" t="s">
        <v>239</v>
      </c>
      <c r="G9" s="178"/>
      <c r="H9" s="175"/>
      <c r="I9" s="178"/>
      <c r="J9" s="178"/>
      <c r="K9" s="178"/>
      <c r="L9" s="104"/>
      <c r="M9" s="104"/>
    </row>
    <row r="10" spans="1:17" ht="129.9" customHeight="1" x14ac:dyDescent="0.25">
      <c r="A10" s="161" t="s">
        <v>63</v>
      </c>
      <c r="B10" s="170" t="s">
        <v>64</v>
      </c>
      <c r="C10" s="179" t="s">
        <v>65</v>
      </c>
      <c r="D10" s="164" t="s">
        <v>240</v>
      </c>
      <c r="E10"/>
      <c r="F10" s="180"/>
      <c r="G10" s="164" t="s">
        <v>160</v>
      </c>
      <c r="H10" s="164" t="s">
        <v>159</v>
      </c>
      <c r="I10" s="170" t="s">
        <v>87</v>
      </c>
      <c r="J10" s="164" t="s">
        <v>245</v>
      </c>
      <c r="K10" s="164" t="s">
        <v>237</v>
      </c>
      <c r="L10" s="104"/>
      <c r="M10" s="104"/>
    </row>
    <row r="11" spans="1:17" ht="129.9" customHeight="1" x14ac:dyDescent="0.25">
      <c r="A11" s="161" t="s">
        <v>63</v>
      </c>
      <c r="B11" s="170" t="s">
        <v>64</v>
      </c>
      <c r="C11" s="179" t="s">
        <v>66</v>
      </c>
      <c r="D11" s="164" t="s">
        <v>241</v>
      </c>
      <c r="E11"/>
      <c r="F11" s="173"/>
      <c r="G11" s="164" t="s">
        <v>160</v>
      </c>
      <c r="H11" s="164" t="s">
        <v>159</v>
      </c>
      <c r="I11" s="170" t="s">
        <v>87</v>
      </c>
      <c r="J11" s="164" t="s">
        <v>245</v>
      </c>
      <c r="K11" s="164" t="s">
        <v>237</v>
      </c>
      <c r="L11" s="104"/>
      <c r="M11" s="104"/>
    </row>
    <row r="12" spans="1:17" ht="129.9" customHeight="1" x14ac:dyDescent="0.25">
      <c r="A12" s="172" t="s">
        <v>63</v>
      </c>
      <c r="B12" s="170" t="s">
        <v>64</v>
      </c>
      <c r="C12" s="179" t="s">
        <v>67</v>
      </c>
      <c r="D12" s="164" t="s">
        <v>242</v>
      </c>
      <c r="E12"/>
      <c r="F12" s="173"/>
      <c r="G12" s="164" t="s">
        <v>160</v>
      </c>
      <c r="H12" s="164" t="s">
        <v>159</v>
      </c>
      <c r="I12" s="170" t="s">
        <v>87</v>
      </c>
      <c r="J12" s="164" t="s">
        <v>245</v>
      </c>
      <c r="K12" s="164" t="s">
        <v>237</v>
      </c>
      <c r="L12" s="104"/>
      <c r="M12" s="104"/>
    </row>
    <row r="13" spans="1:17" ht="129.9" customHeight="1" x14ac:dyDescent="0.25">
      <c r="A13" s="172" t="s">
        <v>63</v>
      </c>
      <c r="B13" s="170" t="s">
        <v>64</v>
      </c>
      <c r="C13" s="179" t="s">
        <v>68</v>
      </c>
      <c r="D13" s="164" t="s">
        <v>243</v>
      </c>
      <c r="E13"/>
      <c r="F13" s="173"/>
      <c r="G13" s="164" t="s">
        <v>160</v>
      </c>
      <c r="H13" s="164" t="s">
        <v>159</v>
      </c>
      <c r="I13" s="170" t="s">
        <v>87</v>
      </c>
      <c r="J13" s="164" t="s">
        <v>245</v>
      </c>
      <c r="K13" s="164" t="s">
        <v>237</v>
      </c>
      <c r="L13" s="104"/>
      <c r="M13" s="104"/>
    </row>
    <row r="14" spans="1:17" ht="129.9" customHeight="1" x14ac:dyDescent="0.25">
      <c r="A14" s="172" t="s">
        <v>63</v>
      </c>
      <c r="B14" s="170" t="s">
        <v>64</v>
      </c>
      <c r="C14" s="179" t="s">
        <v>69</v>
      </c>
      <c r="D14" s="164" t="s">
        <v>147</v>
      </c>
      <c r="E14"/>
      <c r="F14" s="173"/>
      <c r="G14" s="164" t="s">
        <v>160</v>
      </c>
      <c r="H14" s="164" t="s">
        <v>159</v>
      </c>
      <c r="I14" s="170" t="s">
        <v>87</v>
      </c>
      <c r="J14" s="164" t="s">
        <v>245</v>
      </c>
      <c r="K14" s="164" t="s">
        <v>237</v>
      </c>
      <c r="L14" s="104"/>
      <c r="M14" s="104"/>
    </row>
    <row r="15" spans="1:17" ht="129.9" customHeight="1" x14ac:dyDescent="0.25">
      <c r="A15" s="181" t="s">
        <v>63</v>
      </c>
      <c r="B15" s="170" t="s">
        <v>64</v>
      </c>
      <c r="C15" s="179" t="s">
        <v>154</v>
      </c>
      <c r="D15" s="164" t="s">
        <v>156</v>
      </c>
      <c r="E15"/>
      <c r="F15" s="173"/>
      <c r="G15" s="164" t="s">
        <v>160</v>
      </c>
      <c r="H15" s="164" t="s">
        <v>159</v>
      </c>
      <c r="I15" s="170" t="s">
        <v>87</v>
      </c>
      <c r="J15" s="164" t="s">
        <v>245</v>
      </c>
      <c r="K15" s="164" t="s">
        <v>237</v>
      </c>
      <c r="L15" s="104"/>
      <c r="M15" s="104"/>
    </row>
    <row r="16" spans="1:17" ht="129.9" customHeight="1" x14ac:dyDescent="0.25">
      <c r="A16" s="181" t="s">
        <v>63</v>
      </c>
      <c r="B16" s="170" t="s">
        <v>64</v>
      </c>
      <c r="C16" s="179" t="s">
        <v>73</v>
      </c>
      <c r="D16" s="164" t="s">
        <v>150</v>
      </c>
      <c r="E16"/>
      <c r="F16" s="173"/>
      <c r="G16" s="164" t="s">
        <v>160</v>
      </c>
      <c r="H16" s="164" t="s">
        <v>159</v>
      </c>
      <c r="I16" s="170" t="s">
        <v>87</v>
      </c>
      <c r="J16" s="164" t="s">
        <v>245</v>
      </c>
      <c r="K16" s="164" t="s">
        <v>237</v>
      </c>
      <c r="L16" s="182"/>
      <c r="M16" s="182"/>
      <c r="N16" s="12"/>
      <c r="O16" s="12"/>
      <c r="P16" s="12"/>
      <c r="Q16" s="12"/>
    </row>
    <row r="17" spans="1:17" ht="129.9" customHeight="1" x14ac:dyDescent="0.25">
      <c r="A17" s="181" t="s">
        <v>63</v>
      </c>
      <c r="B17" s="170" t="s">
        <v>64</v>
      </c>
      <c r="C17" s="179" t="s">
        <v>74</v>
      </c>
      <c r="D17" s="164" t="s">
        <v>149</v>
      </c>
      <c r="E17"/>
      <c r="F17" s="173"/>
      <c r="G17" s="164" t="s">
        <v>160</v>
      </c>
      <c r="H17" s="164" t="s">
        <v>159</v>
      </c>
      <c r="I17" s="170" t="s">
        <v>87</v>
      </c>
      <c r="J17" s="164" t="s">
        <v>245</v>
      </c>
      <c r="K17" s="164" t="s">
        <v>237</v>
      </c>
      <c r="L17" s="182"/>
      <c r="M17" s="182"/>
      <c r="N17" s="12"/>
      <c r="O17" s="12"/>
      <c r="P17" s="12"/>
      <c r="Q17" s="12"/>
    </row>
    <row r="18" spans="1:17" ht="129.9" customHeight="1" x14ac:dyDescent="0.25">
      <c r="A18" s="181" t="s">
        <v>63</v>
      </c>
      <c r="B18" s="170" t="s">
        <v>64</v>
      </c>
      <c r="C18" s="179" t="s">
        <v>75</v>
      </c>
      <c r="D18" s="164" t="s">
        <v>148</v>
      </c>
      <c r="E18"/>
      <c r="F18" s="173"/>
      <c r="G18" s="164" t="s">
        <v>160</v>
      </c>
      <c r="H18" s="164" t="s">
        <v>159</v>
      </c>
      <c r="I18" s="170" t="s">
        <v>87</v>
      </c>
      <c r="J18" s="164" t="s">
        <v>245</v>
      </c>
      <c r="K18" s="164" t="s">
        <v>237</v>
      </c>
      <c r="L18" s="182"/>
      <c r="M18" s="182"/>
      <c r="N18" s="12"/>
      <c r="O18" s="12"/>
      <c r="P18" s="12"/>
      <c r="Q18" s="12"/>
    </row>
    <row r="19" spans="1:17" ht="129.9" customHeight="1" x14ac:dyDescent="0.25">
      <c r="A19" s="181" t="s">
        <v>63</v>
      </c>
      <c r="B19" s="170" t="s">
        <v>64</v>
      </c>
      <c r="C19" s="179" t="s">
        <v>76</v>
      </c>
      <c r="D19" s="164" t="s">
        <v>153</v>
      </c>
      <c r="E19"/>
      <c r="F19" s="173"/>
      <c r="G19" s="164" t="s">
        <v>160</v>
      </c>
      <c r="H19" s="164" t="s">
        <v>159</v>
      </c>
      <c r="I19" s="170" t="s">
        <v>87</v>
      </c>
      <c r="J19" s="164" t="s">
        <v>245</v>
      </c>
      <c r="K19" s="164" t="s">
        <v>237</v>
      </c>
      <c r="L19" s="104"/>
      <c r="M19" s="104"/>
    </row>
    <row r="20" spans="1:17" ht="129.9" customHeight="1" x14ac:dyDescent="0.25">
      <c r="A20" s="181" t="s">
        <v>63</v>
      </c>
      <c r="B20" s="170" t="s">
        <v>64</v>
      </c>
      <c r="C20" s="179" t="s">
        <v>77</v>
      </c>
      <c r="D20" s="164" t="s">
        <v>152</v>
      </c>
      <c r="E20"/>
      <c r="F20" s="173"/>
      <c r="G20" s="164" t="s">
        <v>160</v>
      </c>
      <c r="H20" s="164" t="s">
        <v>159</v>
      </c>
      <c r="I20" s="170" t="s">
        <v>87</v>
      </c>
      <c r="J20" s="164" t="s">
        <v>245</v>
      </c>
      <c r="K20" s="164" t="s">
        <v>237</v>
      </c>
      <c r="L20" s="104"/>
      <c r="M20" s="104"/>
    </row>
    <row r="21" spans="1:17" ht="129.9" customHeight="1" x14ac:dyDescent="0.25">
      <c r="A21" s="181" t="s">
        <v>63</v>
      </c>
      <c r="B21" s="170" t="s">
        <v>64</v>
      </c>
      <c r="C21" s="179" t="s">
        <v>78</v>
      </c>
      <c r="D21" s="164" t="s">
        <v>151</v>
      </c>
      <c r="E21"/>
      <c r="F21" s="173"/>
      <c r="G21" s="164" t="s">
        <v>160</v>
      </c>
      <c r="H21" s="164" t="s">
        <v>159</v>
      </c>
      <c r="I21" s="170" t="s">
        <v>87</v>
      </c>
      <c r="J21" s="164" t="s">
        <v>245</v>
      </c>
      <c r="K21" s="164" t="s">
        <v>237</v>
      </c>
      <c r="L21" s="104"/>
      <c r="M21" s="104"/>
    </row>
    <row r="22" spans="1:17" ht="129.9" customHeight="1" x14ac:dyDescent="0.25">
      <c r="A22" s="181" t="s">
        <v>63</v>
      </c>
      <c r="B22" s="170" t="s">
        <v>64</v>
      </c>
      <c r="C22" s="179" t="s">
        <v>79</v>
      </c>
      <c r="D22" s="164" t="s">
        <v>157</v>
      </c>
      <c r="E22"/>
      <c r="F22" s="173"/>
      <c r="G22" s="164" t="s">
        <v>160</v>
      </c>
      <c r="H22" s="164" t="s">
        <v>159</v>
      </c>
      <c r="I22" s="170" t="s">
        <v>87</v>
      </c>
      <c r="J22" s="164" t="s">
        <v>245</v>
      </c>
      <c r="K22" s="164" t="s">
        <v>237</v>
      </c>
      <c r="L22" s="104"/>
      <c r="M22" s="104"/>
    </row>
    <row r="23" spans="1:17" ht="129.9" customHeight="1" x14ac:dyDescent="0.25">
      <c r="A23" s="181" t="s">
        <v>63</v>
      </c>
      <c r="B23" s="170" t="s">
        <v>64</v>
      </c>
      <c r="C23" s="179" t="s">
        <v>9</v>
      </c>
      <c r="D23" s="164" t="s">
        <v>158</v>
      </c>
      <c r="E23"/>
      <c r="F23" s="173"/>
      <c r="G23" s="164" t="s">
        <v>160</v>
      </c>
      <c r="H23" s="164" t="s">
        <v>159</v>
      </c>
      <c r="I23" s="170" t="s">
        <v>87</v>
      </c>
      <c r="J23" s="164" t="s">
        <v>245</v>
      </c>
      <c r="K23" s="164" t="s">
        <v>237</v>
      </c>
      <c r="L23" s="104"/>
      <c r="M23" s="104"/>
    </row>
  </sheetData>
  <sheetProtection sheet="1" objects="1" scenarios="1"/>
  <hyperlinks>
    <hyperlink ref="E6" location="'PSA Assessment'!E6" display="Back" xr:uid="{00000000-0004-0000-0700-000000000000}"/>
    <hyperlink ref="E8" location="'PSA Assessment'!E8" display="Back" xr:uid="{00000000-0004-0000-0700-000001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E376B"/>
  </sheetPr>
  <dimension ref="A1:P69"/>
  <sheetViews>
    <sheetView zoomScale="70" zoomScaleNormal="70" workbookViewId="0">
      <pane ySplit="3" topLeftCell="A39" activePane="bottomLeft" state="frozen"/>
      <selection activeCell="B10" sqref="B10"/>
      <selection pane="bottomLeft"/>
    </sheetView>
  </sheetViews>
  <sheetFormatPr defaultColWidth="9.109375" defaultRowHeight="13.2" x14ac:dyDescent="0.25"/>
  <cols>
    <col min="1" max="1" width="6.88671875" style="104" customWidth="1"/>
    <col min="2" max="2" width="39.88671875" style="104" customWidth="1"/>
    <col min="3" max="3" width="16.109375" style="161" customWidth="1"/>
    <col min="4" max="4" width="15.33203125" style="161" customWidth="1"/>
    <col min="5" max="5" width="24" style="161" customWidth="1"/>
    <col min="6" max="7" width="17" style="161" customWidth="1"/>
    <col min="8" max="8" width="17" style="170" customWidth="1"/>
    <col min="9" max="15" width="17" style="104" customWidth="1"/>
    <col min="16" max="16" width="11.44140625" style="104" customWidth="1"/>
    <col min="17" max="16384" width="9.109375" style="104"/>
  </cols>
  <sheetData>
    <row r="1" spans="1:15" x14ac:dyDescent="0.25">
      <c r="A1" s="159"/>
      <c r="B1" s="159"/>
      <c r="F1" s="163"/>
      <c r="G1" s="170"/>
      <c r="H1" s="104"/>
    </row>
    <row r="2" spans="1:15" ht="93.75" customHeight="1" x14ac:dyDescent="0.25">
      <c r="B2" s="159"/>
      <c r="F2" s="193" t="str">
        <f>CONCATENATE(Step3_4!C26,Step3_4!$E$24,Step3_4!D26)</f>
        <v>PVC-Suspensions in Construction in Window profile</v>
      </c>
      <c r="G2" s="193" t="str">
        <f>CONCATENATE(Step3_4!C27,Step3_4!$E$24,Step3_4!D27)</f>
        <v>PVC-Suspensions in Construction in Fresh water conveying pipe</v>
      </c>
      <c r="H2" s="193" t="str">
        <f>CONCATENATE(Step3_4!C28,Step3_4!$E$24,Step3_4!D28)</f>
        <v>PVC-Suspensions in Construction in Sewage pipe</v>
      </c>
      <c r="I2" s="193" t="str">
        <f>CONCATENATE(Step3_4!C29,Step3_4!$E$24,Step3_4!D29)</f>
        <v>PVC-Suspensions in Construction in application 4</v>
      </c>
      <c r="J2" s="193" t="str">
        <f>CONCATENATE(Step3_4!C30,Step3_4!$E$24,Step3_4!D30)</f>
        <v>PVC-Suspensions in Construction in application 5</v>
      </c>
      <c r="K2" s="193" t="str">
        <f>CONCATENATE(Step3_4!C31,Step3_4!$E$24,Step3_4!D31)</f>
        <v>PVC-Suspensions in Construction in application 6</v>
      </c>
      <c r="L2" s="193" t="str">
        <f>CONCATENATE(Step3_4!C32,Step3_4!$E$24,Step3_4!D32)</f>
        <v>PVC-Suspensions in Construction in application 7</v>
      </c>
      <c r="M2" s="193" t="str">
        <f>CONCATENATE(Step3_4!C33,Step3_4!$E$24,Step3_4!D33)</f>
        <v>PVC-Suspensions in Construction in application 8</v>
      </c>
      <c r="N2" s="193" t="str">
        <f>CONCATENATE(Step3_4!C34,Step3_4!$E$24,Step3_4!D34)</f>
        <v>PVC-Suspensions in Construction in application 9</v>
      </c>
      <c r="O2" s="193" t="str">
        <f>CONCATENATE(Step3_4!C35,Step3_4!$E$24,Step3_4!D35)</f>
        <v>PVC-Suspensions in Construction in application 10</v>
      </c>
    </row>
    <row r="3" spans="1:15" ht="46.5" customHeight="1" x14ac:dyDescent="0.25">
      <c r="A3" s="221" t="s">
        <v>52</v>
      </c>
      <c r="B3" s="222" t="s">
        <v>59</v>
      </c>
      <c r="C3" s="222" t="s">
        <v>54</v>
      </c>
      <c r="D3" s="222" t="s">
        <v>223</v>
      </c>
      <c r="E3" s="223" t="s">
        <v>162</v>
      </c>
      <c r="F3" s="224" t="s">
        <v>112</v>
      </c>
      <c r="G3" s="224" t="s">
        <v>112</v>
      </c>
      <c r="H3" s="224" t="s">
        <v>112</v>
      </c>
      <c r="I3" s="224" t="s">
        <v>112</v>
      </c>
      <c r="J3" s="224" t="s">
        <v>112</v>
      </c>
      <c r="K3" s="224" t="s">
        <v>112</v>
      </c>
      <c r="L3" s="224" t="s">
        <v>112</v>
      </c>
      <c r="M3" s="224" t="s">
        <v>112</v>
      </c>
      <c r="N3" s="224" t="s">
        <v>112</v>
      </c>
      <c r="O3" s="224" t="s">
        <v>112</v>
      </c>
    </row>
    <row r="4" spans="1:15" ht="24.6" customHeight="1" x14ac:dyDescent="0.25">
      <c r="A4" s="194" t="s">
        <v>49</v>
      </c>
      <c r="B4" s="194" t="s">
        <v>53</v>
      </c>
      <c r="C4" s="194" t="s">
        <v>56</v>
      </c>
      <c r="D4" s="195" t="s">
        <v>230</v>
      </c>
      <c r="E4" s="86" t="s">
        <v>161</v>
      </c>
      <c r="F4" s="225" t="s">
        <v>82</v>
      </c>
      <c r="G4" s="225" t="s">
        <v>81</v>
      </c>
      <c r="H4" s="225" t="s">
        <v>84</v>
      </c>
      <c r="I4" s="225"/>
      <c r="J4" s="225"/>
      <c r="K4" s="225"/>
      <c r="L4" s="225"/>
      <c r="M4" s="225"/>
      <c r="N4" s="225"/>
      <c r="O4" s="225"/>
    </row>
    <row r="5" spans="1:15" ht="24.6" customHeight="1" x14ac:dyDescent="0.25">
      <c r="A5" s="196" t="s">
        <v>49</v>
      </c>
      <c r="B5" s="194" t="s">
        <v>53</v>
      </c>
      <c r="C5" s="194" t="s">
        <v>57</v>
      </c>
      <c r="D5" s="195" t="s">
        <v>230</v>
      </c>
      <c r="E5" s="87" t="s">
        <v>161</v>
      </c>
      <c r="F5" s="225"/>
      <c r="G5" s="225"/>
      <c r="H5" s="225"/>
      <c r="I5" s="225"/>
      <c r="J5" s="225"/>
      <c r="K5" s="225"/>
      <c r="L5" s="225"/>
      <c r="M5" s="225"/>
      <c r="N5" s="225"/>
      <c r="O5" s="225"/>
    </row>
    <row r="6" spans="1:15" ht="24.6" customHeight="1" x14ac:dyDescent="0.25">
      <c r="A6" s="194" t="s">
        <v>50</v>
      </c>
      <c r="B6" s="194" t="s">
        <v>58</v>
      </c>
      <c r="C6" s="194" t="s">
        <v>48</v>
      </c>
      <c r="D6" s="195" t="s">
        <v>230</v>
      </c>
      <c r="E6" s="87" t="s">
        <v>161</v>
      </c>
      <c r="F6" s="225"/>
      <c r="G6" s="225"/>
      <c r="H6" s="225" t="s">
        <v>83</v>
      </c>
      <c r="I6" s="225"/>
      <c r="J6" s="225"/>
      <c r="K6" s="225"/>
      <c r="L6" s="225"/>
      <c r="M6" s="225"/>
      <c r="N6" s="225"/>
      <c r="O6" s="225"/>
    </row>
    <row r="7" spans="1:15" ht="24.6" customHeight="1" x14ac:dyDescent="0.25">
      <c r="A7" s="196" t="s">
        <v>60</v>
      </c>
      <c r="B7" s="194" t="s">
        <v>61</v>
      </c>
      <c r="C7" s="194" t="s">
        <v>62</v>
      </c>
      <c r="D7" s="195" t="s">
        <v>230</v>
      </c>
      <c r="E7" s="87" t="s">
        <v>161</v>
      </c>
      <c r="F7" s="225"/>
      <c r="G7" s="225"/>
      <c r="H7" s="225"/>
      <c r="I7" s="225"/>
      <c r="J7" s="225"/>
      <c r="K7" s="225"/>
      <c r="L7" s="225"/>
      <c r="M7" s="225"/>
      <c r="N7" s="225"/>
      <c r="O7" s="225"/>
    </row>
    <row r="8" spans="1:15" ht="24.6" customHeight="1" x14ac:dyDescent="0.25">
      <c r="A8" s="197" t="s">
        <v>71</v>
      </c>
      <c r="B8" s="194" t="s">
        <v>72</v>
      </c>
      <c r="C8" s="198" t="s">
        <v>70</v>
      </c>
      <c r="D8" s="195" t="s">
        <v>230</v>
      </c>
      <c r="E8" s="87" t="s">
        <v>161</v>
      </c>
      <c r="F8" s="225"/>
      <c r="G8" s="225"/>
      <c r="H8" s="225"/>
      <c r="I8" s="225"/>
      <c r="J8" s="225"/>
      <c r="K8" s="225"/>
      <c r="L8" s="225"/>
      <c r="M8" s="225"/>
      <c r="N8" s="225"/>
      <c r="O8" s="225"/>
    </row>
    <row r="9" spans="1:15" ht="60.75" customHeight="1" x14ac:dyDescent="0.25">
      <c r="A9" s="199" t="s">
        <v>63</v>
      </c>
      <c r="B9" s="175" t="s">
        <v>64</v>
      </c>
      <c r="C9" s="178" t="s">
        <v>221</v>
      </c>
      <c r="D9" s="178" t="s">
        <v>222</v>
      </c>
      <c r="E9" s="61" t="s">
        <v>161</v>
      </c>
      <c r="F9" s="200"/>
      <c r="G9" s="200"/>
      <c r="H9" s="200"/>
      <c r="I9" s="200"/>
      <c r="J9" s="200"/>
      <c r="K9" s="200"/>
      <c r="L9" s="200"/>
      <c r="M9" s="200"/>
      <c r="N9" s="200"/>
      <c r="O9" s="200"/>
    </row>
    <row r="10" spans="1:15" ht="24.6" customHeight="1" x14ac:dyDescent="0.25">
      <c r="A10" s="161" t="s">
        <v>63</v>
      </c>
      <c r="B10" s="170" t="s">
        <v>64</v>
      </c>
      <c r="C10" s="170" t="s">
        <v>65</v>
      </c>
      <c r="D10" s="226" t="s">
        <v>225</v>
      </c>
      <c r="E10" s="89" t="s">
        <v>161</v>
      </c>
      <c r="F10" s="225"/>
      <c r="G10" s="225"/>
      <c r="H10" s="225"/>
      <c r="I10" s="225"/>
      <c r="J10" s="225"/>
      <c r="K10" s="225"/>
      <c r="L10" s="225"/>
      <c r="M10" s="225"/>
      <c r="N10" s="225"/>
      <c r="O10" s="225"/>
    </row>
    <row r="11" spans="1:15" ht="24.6" customHeight="1" x14ac:dyDescent="0.25">
      <c r="A11" s="161" t="s">
        <v>63</v>
      </c>
      <c r="B11" s="170" t="s">
        <v>64</v>
      </c>
      <c r="C11" s="170" t="s">
        <v>66</v>
      </c>
      <c r="D11" s="226" t="s">
        <v>226</v>
      </c>
      <c r="E11" s="17" t="s">
        <v>161</v>
      </c>
      <c r="F11" s="225"/>
      <c r="G11" s="225"/>
      <c r="H11" s="225"/>
      <c r="I11" s="225"/>
      <c r="J11" s="225"/>
      <c r="K11" s="225"/>
      <c r="L11" s="225"/>
      <c r="M11" s="225"/>
      <c r="N11" s="225"/>
      <c r="O11" s="225"/>
    </row>
    <row r="12" spans="1:15" ht="24.6" customHeight="1" x14ac:dyDescent="0.25">
      <c r="A12" s="172" t="s">
        <v>63</v>
      </c>
      <c r="B12" s="170" t="s">
        <v>64</v>
      </c>
      <c r="C12" s="180" t="s">
        <v>67</v>
      </c>
      <c r="D12" s="226" t="s">
        <v>227</v>
      </c>
      <c r="E12" s="16" t="s">
        <v>161</v>
      </c>
      <c r="F12" s="225"/>
      <c r="G12" s="225"/>
      <c r="H12" s="225"/>
      <c r="I12" s="225"/>
      <c r="J12" s="225"/>
      <c r="K12" s="225"/>
      <c r="L12" s="225"/>
      <c r="M12" s="225"/>
      <c r="N12" s="225"/>
      <c r="O12" s="225"/>
    </row>
    <row r="13" spans="1:15" ht="24.6" customHeight="1" x14ac:dyDescent="0.25">
      <c r="A13" s="172" t="s">
        <v>63</v>
      </c>
      <c r="B13" s="170" t="s">
        <v>64</v>
      </c>
      <c r="C13" s="173" t="s">
        <v>68</v>
      </c>
      <c r="D13" s="226"/>
      <c r="E13" s="16" t="s">
        <v>161</v>
      </c>
      <c r="F13" s="225"/>
      <c r="G13" s="225"/>
      <c r="H13" s="225"/>
      <c r="I13" s="225"/>
      <c r="J13" s="225"/>
      <c r="K13" s="225"/>
      <c r="L13" s="225"/>
      <c r="M13" s="225"/>
      <c r="N13" s="225"/>
      <c r="O13" s="225"/>
    </row>
    <row r="14" spans="1:15" ht="24.6" customHeight="1" x14ac:dyDescent="0.25">
      <c r="A14" s="172" t="s">
        <v>63</v>
      </c>
      <c r="B14" s="170" t="s">
        <v>64</v>
      </c>
      <c r="C14" s="173" t="s">
        <v>69</v>
      </c>
      <c r="D14" s="226"/>
      <c r="E14" s="16" t="s">
        <v>161</v>
      </c>
      <c r="F14" s="225"/>
      <c r="G14" s="225"/>
      <c r="H14" s="225"/>
      <c r="I14" s="225"/>
      <c r="J14" s="225"/>
      <c r="K14" s="225"/>
      <c r="L14" s="225"/>
      <c r="M14" s="225"/>
      <c r="N14" s="225"/>
      <c r="O14" s="225"/>
    </row>
    <row r="15" spans="1:15" ht="24.6" customHeight="1" x14ac:dyDescent="0.25">
      <c r="A15" s="181" t="s">
        <v>63</v>
      </c>
      <c r="B15" s="170" t="s">
        <v>64</v>
      </c>
      <c r="C15" s="164" t="s">
        <v>154</v>
      </c>
      <c r="D15" s="226"/>
      <c r="E15" s="16" t="s">
        <v>161</v>
      </c>
      <c r="F15" s="225"/>
      <c r="G15" s="225"/>
      <c r="H15" s="225"/>
      <c r="I15" s="225"/>
      <c r="J15" s="225"/>
      <c r="K15" s="225"/>
      <c r="L15" s="225"/>
      <c r="M15" s="225"/>
      <c r="N15" s="225"/>
      <c r="O15" s="225"/>
    </row>
    <row r="16" spans="1:15" ht="24.6" customHeight="1" x14ac:dyDescent="0.25">
      <c r="A16" s="181" t="s">
        <v>63</v>
      </c>
      <c r="B16" s="170" t="s">
        <v>64</v>
      </c>
      <c r="C16" s="173" t="s">
        <v>73</v>
      </c>
      <c r="D16" s="226"/>
      <c r="E16" s="16" t="s">
        <v>161</v>
      </c>
      <c r="F16" s="225"/>
      <c r="G16" s="225"/>
      <c r="H16" s="225"/>
      <c r="I16" s="225"/>
      <c r="J16" s="225"/>
      <c r="K16" s="225"/>
      <c r="L16" s="225"/>
      <c r="M16" s="225"/>
      <c r="N16" s="225"/>
      <c r="O16" s="225"/>
    </row>
    <row r="17" spans="1:16" ht="24.6" customHeight="1" x14ac:dyDescent="0.25">
      <c r="A17" s="181" t="s">
        <v>63</v>
      </c>
      <c r="B17" s="170" t="s">
        <v>64</v>
      </c>
      <c r="C17" s="173" t="s">
        <v>74</v>
      </c>
      <c r="D17" s="226"/>
      <c r="E17" s="16" t="s">
        <v>161</v>
      </c>
      <c r="F17" s="225"/>
      <c r="G17" s="225"/>
      <c r="H17" s="225"/>
      <c r="I17" s="225"/>
      <c r="J17" s="225"/>
      <c r="K17" s="225"/>
      <c r="L17" s="225"/>
      <c r="M17" s="225"/>
      <c r="N17" s="225"/>
      <c r="O17" s="225"/>
    </row>
    <row r="18" spans="1:16" ht="24.6" customHeight="1" x14ac:dyDescent="0.25">
      <c r="A18" s="181" t="s">
        <v>63</v>
      </c>
      <c r="B18" s="170" t="s">
        <v>64</v>
      </c>
      <c r="C18" s="173" t="s">
        <v>75</v>
      </c>
      <c r="D18" s="226"/>
      <c r="E18" s="16" t="s">
        <v>161</v>
      </c>
      <c r="F18" s="225"/>
      <c r="G18" s="225"/>
      <c r="H18" s="225"/>
      <c r="I18" s="225"/>
      <c r="J18" s="225"/>
      <c r="K18" s="225"/>
      <c r="L18" s="225"/>
      <c r="M18" s="225"/>
      <c r="N18" s="225"/>
      <c r="O18" s="225"/>
    </row>
    <row r="19" spans="1:16" ht="24.6" customHeight="1" x14ac:dyDescent="0.25">
      <c r="A19" s="181" t="s">
        <v>63</v>
      </c>
      <c r="B19" s="170" t="s">
        <v>64</v>
      </c>
      <c r="C19" s="173" t="s">
        <v>76</v>
      </c>
      <c r="D19" s="226"/>
      <c r="E19" s="16" t="s">
        <v>161</v>
      </c>
      <c r="F19" s="225"/>
      <c r="G19" s="225"/>
      <c r="H19" s="225"/>
      <c r="I19" s="225"/>
      <c r="J19" s="225"/>
      <c r="K19" s="225"/>
      <c r="L19" s="225"/>
      <c r="M19" s="225"/>
      <c r="N19" s="225"/>
      <c r="O19" s="225"/>
    </row>
    <row r="20" spans="1:16" ht="24.6" customHeight="1" x14ac:dyDescent="0.25">
      <c r="A20" s="181" t="s">
        <v>63</v>
      </c>
      <c r="B20" s="170" t="s">
        <v>64</v>
      </c>
      <c r="C20" s="173" t="s">
        <v>77</v>
      </c>
      <c r="D20" s="226"/>
      <c r="E20" s="16" t="s">
        <v>161</v>
      </c>
      <c r="F20" s="225"/>
      <c r="G20" s="225"/>
      <c r="H20" s="225"/>
      <c r="I20" s="225"/>
      <c r="J20" s="225"/>
      <c r="K20" s="225"/>
      <c r="L20" s="225"/>
      <c r="M20" s="225"/>
      <c r="N20" s="225"/>
      <c r="O20" s="225"/>
    </row>
    <row r="21" spans="1:16" ht="24.6" customHeight="1" x14ac:dyDescent="0.25">
      <c r="A21" s="181" t="s">
        <v>63</v>
      </c>
      <c r="B21" s="170" t="s">
        <v>64</v>
      </c>
      <c r="C21" s="173" t="s">
        <v>78</v>
      </c>
      <c r="D21" s="226"/>
      <c r="E21" s="16" t="s">
        <v>161</v>
      </c>
      <c r="F21" s="225" t="s">
        <v>82</v>
      </c>
      <c r="G21" s="225"/>
      <c r="H21" s="225"/>
      <c r="I21" s="225"/>
      <c r="J21" s="225"/>
      <c r="K21" s="225"/>
      <c r="L21" s="225"/>
      <c r="M21" s="225"/>
      <c r="N21" s="225"/>
      <c r="O21" s="225"/>
    </row>
    <row r="22" spans="1:16" ht="24.6" customHeight="1" x14ac:dyDescent="0.25">
      <c r="A22" s="181" t="s">
        <v>63</v>
      </c>
      <c r="B22" s="170" t="s">
        <v>64</v>
      </c>
      <c r="C22" s="173" t="s">
        <v>79</v>
      </c>
      <c r="D22" s="226"/>
      <c r="E22" s="16" t="s">
        <v>161</v>
      </c>
      <c r="F22" s="225"/>
      <c r="G22" s="225"/>
      <c r="H22" s="225"/>
      <c r="I22" s="225"/>
      <c r="J22" s="225"/>
      <c r="K22" s="225"/>
      <c r="L22" s="225"/>
      <c r="M22" s="225"/>
      <c r="N22" s="225"/>
      <c r="O22" s="225"/>
    </row>
    <row r="23" spans="1:16" ht="24.6" customHeight="1" x14ac:dyDescent="0.25">
      <c r="A23" s="181" t="s">
        <v>63</v>
      </c>
      <c r="B23" s="170" t="s">
        <v>64</v>
      </c>
      <c r="C23" s="173" t="s">
        <v>9</v>
      </c>
      <c r="D23" s="226"/>
      <c r="E23" s="16" t="s">
        <v>161</v>
      </c>
      <c r="F23" s="225"/>
      <c r="G23" s="225"/>
      <c r="H23" s="225"/>
      <c r="I23" s="225"/>
      <c r="J23" s="225"/>
      <c r="K23" s="225"/>
      <c r="L23" s="225"/>
      <c r="M23" s="225"/>
      <c r="N23" s="225"/>
      <c r="O23" s="225"/>
    </row>
    <row r="24" spans="1:16" x14ac:dyDescent="0.25">
      <c r="D24" s="201" t="s">
        <v>225</v>
      </c>
      <c r="E24" s="202" t="s">
        <v>80</v>
      </c>
      <c r="F24" s="161">
        <f t="shared" ref="F24:O24" si="0">COUNTIF(F4:F23,"=C--")</f>
        <v>0</v>
      </c>
      <c r="G24" s="161">
        <f t="shared" si="0"/>
        <v>0</v>
      </c>
      <c r="H24" s="161">
        <f t="shared" si="0"/>
        <v>0</v>
      </c>
      <c r="I24" s="161">
        <f t="shared" si="0"/>
        <v>0</v>
      </c>
      <c r="J24" s="161">
        <f t="shared" si="0"/>
        <v>0</v>
      </c>
      <c r="K24" s="161">
        <f t="shared" si="0"/>
        <v>0</v>
      </c>
      <c r="L24" s="161">
        <f t="shared" si="0"/>
        <v>0</v>
      </c>
      <c r="M24" s="161">
        <f t="shared" si="0"/>
        <v>0</v>
      </c>
      <c r="N24" s="161">
        <f t="shared" si="0"/>
        <v>0</v>
      </c>
      <c r="O24" s="161">
        <f t="shared" si="0"/>
        <v>0</v>
      </c>
    </row>
    <row r="25" spans="1:16" x14ac:dyDescent="0.25">
      <c r="D25" s="201" t="s">
        <v>226</v>
      </c>
      <c r="E25" s="203" t="s">
        <v>84</v>
      </c>
      <c r="F25" s="161">
        <f t="shared" ref="F25:O25" si="1">COUNTIF(F4:F23,"=C-")</f>
        <v>0</v>
      </c>
      <c r="G25" s="161">
        <f t="shared" si="1"/>
        <v>0</v>
      </c>
      <c r="H25" s="161">
        <f t="shared" si="1"/>
        <v>1</v>
      </c>
      <c r="I25" s="161">
        <f t="shared" si="1"/>
        <v>0</v>
      </c>
      <c r="J25" s="161">
        <f t="shared" si="1"/>
        <v>0</v>
      </c>
      <c r="K25" s="161">
        <f t="shared" si="1"/>
        <v>0</v>
      </c>
      <c r="L25" s="161">
        <f t="shared" si="1"/>
        <v>0</v>
      </c>
      <c r="M25" s="161">
        <f t="shared" si="1"/>
        <v>0</v>
      </c>
      <c r="N25" s="161">
        <f t="shared" si="1"/>
        <v>0</v>
      </c>
      <c r="O25" s="161">
        <f t="shared" si="1"/>
        <v>0</v>
      </c>
    </row>
    <row r="26" spans="1:16" x14ac:dyDescent="0.25">
      <c r="D26" s="201" t="s">
        <v>227</v>
      </c>
      <c r="E26" s="204" t="s">
        <v>81</v>
      </c>
      <c r="F26" s="161">
        <f t="shared" ref="F26:O26" si="2">COUNTIF(F4:F23,"=B")</f>
        <v>0</v>
      </c>
      <c r="G26" s="161">
        <f t="shared" si="2"/>
        <v>1</v>
      </c>
      <c r="H26" s="161">
        <f t="shared" si="2"/>
        <v>0</v>
      </c>
      <c r="I26" s="161">
        <f t="shared" si="2"/>
        <v>0</v>
      </c>
      <c r="J26" s="161">
        <f t="shared" si="2"/>
        <v>0</v>
      </c>
      <c r="K26" s="161">
        <f t="shared" si="2"/>
        <v>0</v>
      </c>
      <c r="L26" s="161">
        <f t="shared" si="2"/>
        <v>0</v>
      </c>
      <c r="M26" s="161">
        <f t="shared" si="2"/>
        <v>0</v>
      </c>
      <c r="N26" s="161">
        <f t="shared" si="2"/>
        <v>0</v>
      </c>
      <c r="O26" s="161">
        <f t="shared" si="2"/>
        <v>0</v>
      </c>
    </row>
    <row r="27" spans="1:16" x14ac:dyDescent="0.25">
      <c r="E27" s="205" t="s">
        <v>82</v>
      </c>
      <c r="F27" s="161">
        <f t="shared" ref="F27:O27" si="3">COUNTIF(F4:F23,"=A+")</f>
        <v>2</v>
      </c>
      <c r="G27" s="161">
        <f t="shared" si="3"/>
        <v>0</v>
      </c>
      <c r="H27" s="161">
        <f t="shared" si="3"/>
        <v>0</v>
      </c>
      <c r="I27" s="161">
        <f t="shared" si="3"/>
        <v>0</v>
      </c>
      <c r="J27" s="161">
        <f t="shared" si="3"/>
        <v>0</v>
      </c>
      <c r="K27" s="161">
        <f t="shared" si="3"/>
        <v>0</v>
      </c>
      <c r="L27" s="161">
        <f t="shared" si="3"/>
        <v>0</v>
      </c>
      <c r="M27" s="161">
        <f t="shared" si="3"/>
        <v>0</v>
      </c>
      <c r="N27" s="161">
        <f t="shared" si="3"/>
        <v>0</v>
      </c>
      <c r="O27" s="161">
        <f t="shared" si="3"/>
        <v>0</v>
      </c>
    </row>
    <row r="28" spans="1:16" x14ac:dyDescent="0.25">
      <c r="B28" s="161"/>
      <c r="E28" s="206" t="s">
        <v>83</v>
      </c>
      <c r="F28" s="161">
        <f t="shared" ref="F28:O28" si="4">COUNTIF(F4:F23,"A++")</f>
        <v>0</v>
      </c>
      <c r="G28" s="161">
        <f t="shared" si="4"/>
        <v>0</v>
      </c>
      <c r="H28" s="161">
        <f t="shared" si="4"/>
        <v>1</v>
      </c>
      <c r="I28" s="161">
        <f t="shared" si="4"/>
        <v>0</v>
      </c>
      <c r="J28" s="161">
        <f t="shared" si="4"/>
        <v>0</v>
      </c>
      <c r="K28" s="161">
        <f t="shared" si="4"/>
        <v>0</v>
      </c>
      <c r="L28" s="161">
        <f t="shared" si="4"/>
        <v>0</v>
      </c>
      <c r="M28" s="161">
        <f t="shared" si="4"/>
        <v>0</v>
      </c>
      <c r="N28" s="161">
        <f t="shared" si="4"/>
        <v>0</v>
      </c>
      <c r="O28" s="161">
        <f t="shared" si="4"/>
        <v>0</v>
      </c>
    </row>
    <row r="29" spans="1:16" x14ac:dyDescent="0.25">
      <c r="C29" s="207" t="s">
        <v>232</v>
      </c>
      <c r="D29" s="163" t="s">
        <v>228</v>
      </c>
      <c r="F29" s="161">
        <f>F24*-32+F25*-16+F27*16+F28*32</f>
        <v>32</v>
      </c>
      <c r="G29" s="161">
        <f t="shared" ref="G29:O29" si="5">G24*-32+G25*-16+G27*16+G28*32</f>
        <v>0</v>
      </c>
      <c r="H29" s="161">
        <f t="shared" si="5"/>
        <v>16</v>
      </c>
      <c r="I29" s="161">
        <f t="shared" si="5"/>
        <v>0</v>
      </c>
      <c r="J29" s="161">
        <f t="shared" si="5"/>
        <v>0</v>
      </c>
      <c r="K29" s="161">
        <f t="shared" si="5"/>
        <v>0</v>
      </c>
      <c r="L29" s="161">
        <f t="shared" si="5"/>
        <v>0</v>
      </c>
      <c r="M29" s="161">
        <f t="shared" si="5"/>
        <v>0</v>
      </c>
      <c r="N29" s="161">
        <f t="shared" si="5"/>
        <v>0</v>
      </c>
      <c r="O29" s="161">
        <f t="shared" si="5"/>
        <v>0</v>
      </c>
    </row>
    <row r="30" spans="1:16" x14ac:dyDescent="0.25">
      <c r="H30" s="161"/>
      <c r="I30" s="161"/>
      <c r="J30" s="161"/>
      <c r="K30" s="161"/>
      <c r="L30" s="161"/>
      <c r="M30" s="161"/>
      <c r="N30" s="161"/>
      <c r="O30" s="161"/>
      <c r="P30" s="161"/>
    </row>
    <row r="31" spans="1:16" x14ac:dyDescent="0.25">
      <c r="B31" s="161"/>
      <c r="E31" s="104"/>
      <c r="F31" s="208" t="s">
        <v>102</v>
      </c>
      <c r="G31" s="208" t="s">
        <v>103</v>
      </c>
      <c r="H31" s="208" t="s">
        <v>104</v>
      </c>
      <c r="I31" s="208" t="s">
        <v>105</v>
      </c>
      <c r="J31" s="208" t="s">
        <v>106</v>
      </c>
      <c r="K31" s="208" t="s">
        <v>107</v>
      </c>
      <c r="L31" s="208" t="s">
        <v>108</v>
      </c>
      <c r="M31" s="208" t="s">
        <v>109</v>
      </c>
      <c r="N31" s="208" t="s">
        <v>110</v>
      </c>
      <c r="O31" s="208" t="s">
        <v>111</v>
      </c>
      <c r="P31" s="209" t="s">
        <v>10</v>
      </c>
    </row>
    <row r="32" spans="1:16" ht="52.8" x14ac:dyDescent="0.25">
      <c r="B32" s="161"/>
      <c r="E32" s="210" t="s">
        <v>6</v>
      </c>
      <c r="F32" s="211" t="str">
        <f>F2</f>
        <v>PVC-Suspensions in Construction in Window profile</v>
      </c>
      <c r="G32" s="211" t="str">
        <f>G2</f>
        <v>PVC-Suspensions in Construction in Fresh water conveying pipe</v>
      </c>
      <c r="H32" s="211" t="str">
        <f>H2</f>
        <v>PVC-Suspensions in Construction in Sewage pipe</v>
      </c>
      <c r="I32" s="212" t="str">
        <f>I2</f>
        <v>PVC-Suspensions in Construction in application 4</v>
      </c>
      <c r="J32" s="212" t="str">
        <f t="shared" ref="J32:O32" si="6">J2</f>
        <v>PVC-Suspensions in Construction in application 5</v>
      </c>
      <c r="K32" s="212" t="str">
        <f t="shared" si="6"/>
        <v>PVC-Suspensions in Construction in application 6</v>
      </c>
      <c r="L32" s="212" t="str">
        <f t="shared" si="6"/>
        <v>PVC-Suspensions in Construction in application 7</v>
      </c>
      <c r="M32" s="212" t="str">
        <f t="shared" si="6"/>
        <v>PVC-Suspensions in Construction in application 8</v>
      </c>
      <c r="N32" s="212" t="str">
        <f t="shared" si="6"/>
        <v>PVC-Suspensions in Construction in application 9</v>
      </c>
      <c r="O32" s="212" t="str">
        <f t="shared" si="6"/>
        <v>PVC-Suspensions in Construction in application 10</v>
      </c>
      <c r="P32" s="213"/>
    </row>
    <row r="33" spans="2:16" s="215" customFormat="1" x14ac:dyDescent="0.25">
      <c r="B33" s="214"/>
      <c r="C33" s="214"/>
      <c r="D33" s="214"/>
      <c r="E33" s="214" t="s">
        <v>51</v>
      </c>
      <c r="F33" s="214">
        <f t="shared" ref="F33:O33" si="7">IF(F24&gt;0,-32,IF(F25&gt;0,-16,IF(AND(F27&gt;0,F28=0),16,IF(F28&gt;0,32,0))))</f>
        <v>16</v>
      </c>
      <c r="G33" s="214">
        <f t="shared" si="7"/>
        <v>0</v>
      </c>
      <c r="H33" s="214">
        <f t="shared" si="7"/>
        <v>-16</v>
      </c>
      <c r="I33" s="214">
        <f t="shared" si="7"/>
        <v>0</v>
      </c>
      <c r="J33" s="214">
        <f t="shared" si="7"/>
        <v>0</v>
      </c>
      <c r="K33" s="214">
        <f t="shared" si="7"/>
        <v>0</v>
      </c>
      <c r="L33" s="214">
        <f t="shared" si="7"/>
        <v>0</v>
      </c>
      <c r="M33" s="214">
        <f t="shared" si="7"/>
        <v>0</v>
      </c>
      <c r="N33" s="214">
        <f t="shared" si="7"/>
        <v>0</v>
      </c>
      <c r="O33" s="214">
        <f t="shared" si="7"/>
        <v>0</v>
      </c>
    </row>
    <row r="34" spans="2:16" s="215" customFormat="1" x14ac:dyDescent="0.25">
      <c r="B34" s="214"/>
      <c r="C34" s="214"/>
      <c r="D34" s="214"/>
      <c r="E34" s="214" t="s">
        <v>247</v>
      </c>
      <c r="F34" s="214">
        <v>0</v>
      </c>
      <c r="G34" s="214">
        <v>0</v>
      </c>
      <c r="H34" s="214">
        <v>0</v>
      </c>
      <c r="I34" s="214">
        <v>0</v>
      </c>
      <c r="J34" s="214">
        <v>0</v>
      </c>
      <c r="K34" s="214">
        <v>0</v>
      </c>
      <c r="L34" s="214">
        <v>0</v>
      </c>
      <c r="M34" s="214">
        <v>0</v>
      </c>
      <c r="N34" s="214">
        <v>0</v>
      </c>
      <c r="O34" s="214">
        <v>0</v>
      </c>
    </row>
    <row r="35" spans="2:16" ht="23.25" customHeight="1" x14ac:dyDescent="0.25">
      <c r="B35" s="161"/>
      <c r="E35" s="216" t="s">
        <v>51</v>
      </c>
      <c r="F35" s="90" t="str">
        <f t="shared" ref="F35:O35" si="8">IF(F33=-32,$E24,IF(F33=-16,$E25,IF(F33=0,$E26,IF(F33=16,$E27,IF(F33=32,$E28)))))</f>
        <v>A+</v>
      </c>
      <c r="G35" s="90" t="str">
        <f t="shared" si="8"/>
        <v>B</v>
      </c>
      <c r="H35" s="90" t="str">
        <f t="shared" si="8"/>
        <v>C-</v>
      </c>
      <c r="I35" s="90" t="str">
        <f t="shared" si="8"/>
        <v>B</v>
      </c>
      <c r="J35" s="90" t="str">
        <f t="shared" si="8"/>
        <v>B</v>
      </c>
      <c r="K35" s="90" t="str">
        <f t="shared" si="8"/>
        <v>B</v>
      </c>
      <c r="L35" s="90" t="str">
        <f t="shared" si="8"/>
        <v>B</v>
      </c>
      <c r="M35" s="90" t="str">
        <f t="shared" si="8"/>
        <v>B</v>
      </c>
      <c r="N35" s="90" t="str">
        <f t="shared" si="8"/>
        <v>B</v>
      </c>
      <c r="O35" s="90" t="str">
        <f t="shared" si="8"/>
        <v>B</v>
      </c>
    </row>
    <row r="36" spans="2:16" ht="15" x14ac:dyDescent="0.25">
      <c r="B36" s="161"/>
      <c r="E36" s="217" t="s">
        <v>13</v>
      </c>
      <c r="F36" s="218">
        <f>Step3_4!G26</f>
        <v>114000</v>
      </c>
      <c r="G36" s="218">
        <f>Step3_4!G27</f>
        <v>12750</v>
      </c>
      <c r="H36" s="218">
        <f>Step3_4!G28</f>
        <v>35000</v>
      </c>
      <c r="I36" s="218">
        <f>Step3_4!G29</f>
        <v>0</v>
      </c>
      <c r="J36" s="218">
        <f>Step3_4!G30</f>
        <v>0</v>
      </c>
      <c r="K36" s="218">
        <f>Step3_4!G31</f>
        <v>0</v>
      </c>
      <c r="L36" s="218">
        <f>Step3_4!G32</f>
        <v>0</v>
      </c>
      <c r="M36" s="218">
        <f>Step3_4!G33</f>
        <v>0</v>
      </c>
      <c r="N36" s="218">
        <f>Step3_4!G34</f>
        <v>0</v>
      </c>
      <c r="O36" s="218">
        <f>Step3_4!G35</f>
        <v>0</v>
      </c>
    </row>
    <row r="38" spans="2:16" x14ac:dyDescent="0.25">
      <c r="B38" s="163"/>
    </row>
    <row r="39" spans="2:16" x14ac:dyDescent="0.25">
      <c r="H39" s="104"/>
      <c r="I39" s="161"/>
      <c r="J39" s="161"/>
      <c r="K39" s="170"/>
      <c r="L39" s="170"/>
      <c r="M39" s="170"/>
      <c r="N39" s="170"/>
      <c r="O39" s="170"/>
      <c r="P39" s="170"/>
    </row>
    <row r="40" spans="2:16" x14ac:dyDescent="0.25">
      <c r="H40" s="104"/>
    </row>
    <row r="41" spans="2:16" x14ac:dyDescent="0.25">
      <c r="H41" s="104"/>
    </row>
    <row r="42" spans="2:16" x14ac:dyDescent="0.25">
      <c r="H42" s="104"/>
    </row>
    <row r="43" spans="2:16" x14ac:dyDescent="0.25">
      <c r="H43" s="104"/>
    </row>
    <row r="44" spans="2:16" x14ac:dyDescent="0.25">
      <c r="H44" s="104"/>
    </row>
    <row r="45" spans="2:16" x14ac:dyDescent="0.25">
      <c r="H45" s="104"/>
    </row>
    <row r="46" spans="2:16" x14ac:dyDescent="0.25">
      <c r="H46" s="104"/>
      <c r="N46" s="210"/>
      <c r="O46" s="213"/>
      <c r="P46" s="213"/>
    </row>
    <row r="47" spans="2:16" x14ac:dyDescent="0.25">
      <c r="H47" s="104"/>
      <c r="N47" s="210"/>
      <c r="O47" s="219"/>
      <c r="P47" s="219"/>
    </row>
    <row r="48" spans="2:16" x14ac:dyDescent="0.25">
      <c r="H48" s="104"/>
      <c r="O48" s="161"/>
      <c r="P48" s="161"/>
    </row>
    <row r="49" spans="8:16" x14ac:dyDescent="0.25">
      <c r="H49" s="104"/>
      <c r="O49" s="161"/>
      <c r="P49" s="161"/>
    </row>
    <row r="50" spans="8:16" x14ac:dyDescent="0.25">
      <c r="H50" s="104"/>
    </row>
    <row r="51" spans="8:16" x14ac:dyDescent="0.25">
      <c r="H51" s="104"/>
    </row>
    <row r="52" spans="8:16" x14ac:dyDescent="0.25">
      <c r="H52" s="104"/>
      <c r="I52" s="161"/>
      <c r="J52" s="161"/>
      <c r="K52" s="170"/>
      <c r="L52" s="170"/>
    </row>
    <row r="53" spans="8:16" x14ac:dyDescent="0.25">
      <c r="H53" s="104"/>
      <c r="I53" s="161"/>
      <c r="J53" s="161"/>
      <c r="K53" s="170"/>
      <c r="L53" s="170"/>
    </row>
    <row r="60" spans="8:16" x14ac:dyDescent="0.25">
      <c r="M60" s="149"/>
    </row>
    <row r="61" spans="8:16" x14ac:dyDescent="0.25">
      <c r="M61" s="149"/>
    </row>
    <row r="62" spans="8:16" x14ac:dyDescent="0.25">
      <c r="M62" s="149"/>
    </row>
    <row r="63" spans="8:16" x14ac:dyDescent="0.25">
      <c r="M63" s="149"/>
    </row>
    <row r="64" spans="8:16" x14ac:dyDescent="0.25">
      <c r="M64" s="220"/>
    </row>
    <row r="65" spans="13:13" x14ac:dyDescent="0.25">
      <c r="M65" s="220"/>
    </row>
    <row r="66" spans="13:13" x14ac:dyDescent="0.25">
      <c r="M66" s="220"/>
    </row>
    <row r="67" spans="13:13" x14ac:dyDescent="0.25">
      <c r="M67" s="220"/>
    </row>
    <row r="68" spans="13:13" x14ac:dyDescent="0.25">
      <c r="M68" s="220"/>
    </row>
    <row r="69" spans="13:13" x14ac:dyDescent="0.25">
      <c r="M69" s="220"/>
    </row>
  </sheetData>
  <sheetProtection sheet="1" sort="0" autoFilter="0"/>
  <autoFilter ref="B3:O29" xr:uid="{00000000-0009-0000-0000-000008000000}"/>
  <dataConsolidate/>
  <conditionalFormatting sqref="F4:O8 F10:O23">
    <cfRule type="cellIs" dxfId="24" priority="43" operator="equal">
      <formula>"A++"</formula>
    </cfRule>
    <cfRule type="cellIs" dxfId="23" priority="44" operator="equal">
      <formula>"A+"</formula>
    </cfRule>
    <cfRule type="cellIs" dxfId="22" priority="45" operator="equal">
      <formula>"B"</formula>
    </cfRule>
    <cfRule type="cellIs" dxfId="21" priority="46" operator="equal">
      <formula>"C-"</formula>
    </cfRule>
    <cfRule type="cellIs" dxfId="20" priority="47" operator="equal">
      <formula>"C--"</formula>
    </cfRule>
  </conditionalFormatting>
  <conditionalFormatting sqref="F4:O8 F10:O23">
    <cfRule type="cellIs" dxfId="19" priority="41" operator="equal">
      <formula>"Amplifier -"</formula>
    </cfRule>
    <cfRule type="cellIs" dxfId="18" priority="42" operator="equal">
      <formula>"Amplifier +"</formula>
    </cfRule>
  </conditionalFormatting>
  <conditionalFormatting sqref="G35:O35">
    <cfRule type="cellIs" dxfId="17" priority="1" operator="equal">
      <formula>"Amplifier -"</formula>
    </cfRule>
    <cfRule type="cellIs" dxfId="16" priority="2" operator="equal">
      <formula>"Amplifier +"</formula>
    </cfRule>
  </conditionalFormatting>
  <conditionalFormatting sqref="F35">
    <cfRule type="cellIs" dxfId="15" priority="17" operator="equal">
      <formula>"A++"</formula>
    </cfRule>
    <cfRule type="cellIs" dxfId="14" priority="18" operator="equal">
      <formula>"A+"</formula>
    </cfRule>
    <cfRule type="cellIs" dxfId="13" priority="19" operator="equal">
      <formula>"B"</formula>
    </cfRule>
    <cfRule type="cellIs" dxfId="12" priority="20" operator="equal">
      <formula>"C-"</formula>
    </cfRule>
    <cfRule type="cellIs" dxfId="11" priority="21" operator="equal">
      <formula>"C--"</formula>
    </cfRule>
  </conditionalFormatting>
  <conditionalFormatting sqref="F35">
    <cfRule type="cellIs" dxfId="10" priority="15" operator="equal">
      <formula>"Amplifier -"</formula>
    </cfRule>
    <cfRule type="cellIs" dxfId="9" priority="16" operator="equal">
      <formula>"Amplifier +"</formula>
    </cfRule>
  </conditionalFormatting>
  <conditionalFormatting sqref="G35:O35">
    <cfRule type="cellIs" dxfId="8" priority="3" operator="equal">
      <formula>"A++"</formula>
    </cfRule>
    <cfRule type="cellIs" dxfId="7" priority="4" operator="equal">
      <formula>"A+"</formula>
    </cfRule>
    <cfRule type="cellIs" dxfId="6" priority="5" operator="equal">
      <formula>"B"</formula>
    </cfRule>
    <cfRule type="cellIs" dxfId="5" priority="6" operator="equal">
      <formula>"C-"</formula>
    </cfRule>
    <cfRule type="cellIs" dxfId="4" priority="7" operator="equal">
      <formula>"C--"</formula>
    </cfRule>
  </conditionalFormatting>
  <dataValidations count="2">
    <dataValidation type="list" allowBlank="1" showInputMessage="1" showErrorMessage="1" sqref="D10:D23" xr:uid="{00000000-0002-0000-0800-000000000000}">
      <formula1>$D$24:$D$27</formula1>
    </dataValidation>
    <dataValidation type="list" allowBlank="1" showInputMessage="1" showErrorMessage="1" sqref="F4:O8 F10:O23" xr:uid="{00000000-0002-0000-0800-000001000000}">
      <formula1>$E$24:$E$30</formula1>
    </dataValidation>
  </dataValidations>
  <hyperlinks>
    <hyperlink ref="E4" location="'PSA Glossary'!E4" display="PSA Glossary" xr:uid="{00000000-0004-0000-0800-000000000000}"/>
    <hyperlink ref="E5" location="'PSA Glossary'!E5" display="PSA Glossary" xr:uid="{00000000-0004-0000-0800-000001000000}"/>
    <hyperlink ref="E6" location="'PSA Glossary'!E6" display="PSA Glossary" xr:uid="{00000000-0004-0000-0800-000002000000}"/>
    <hyperlink ref="E7" location="'PSA Glossary'!E7" display="PSA Glossary" xr:uid="{00000000-0004-0000-0800-000003000000}"/>
    <hyperlink ref="E8" location="'PSA Glossary'!E8" display="PSA Glossary" xr:uid="{00000000-0004-0000-0800-000004000000}"/>
    <hyperlink ref="E9" location="'PSA Glossary'!E9" display="PSA Glossary" xr:uid="{00000000-0004-0000-0800-000005000000}"/>
    <hyperlink ref="E11" location="'PSA Glossary'!E11" display="PSA Glossary" xr:uid="{00000000-0004-0000-0800-000006000000}"/>
    <hyperlink ref="E12" location="'PSA Glossary'!D12" display="PSA Glossary" xr:uid="{00000000-0004-0000-0800-000007000000}"/>
    <hyperlink ref="E13" location="'PSA Glossary'!D13" display="'PSA Glossary" xr:uid="{00000000-0004-0000-0800-000008000000}"/>
    <hyperlink ref="E14" location="'PSA Glossary'!D14" display="'PSA Glossary" xr:uid="{00000000-0004-0000-0800-000009000000}"/>
    <hyperlink ref="E15" location="'PSA Glossary'!D15" display="'PSA Glossary" xr:uid="{00000000-0004-0000-0800-00000A000000}"/>
    <hyperlink ref="E16" location="'PSA Glossary'!D16" display="'PSA Glossary" xr:uid="{00000000-0004-0000-0800-00000B000000}"/>
    <hyperlink ref="E17" location="'PSA Glossary'!D17" display="'PSA Glossary" xr:uid="{00000000-0004-0000-0800-00000C000000}"/>
    <hyperlink ref="E18" location="'PSA Glossary'!D18" display="'PSA Glossary" xr:uid="{00000000-0004-0000-0800-00000D000000}"/>
    <hyperlink ref="E19" location="'PSA Glossary'!D19" display="'PSA Glossary" xr:uid="{00000000-0004-0000-0800-00000E000000}"/>
    <hyperlink ref="E20" location="'PSA Glossary'!D20" display="'PSA Glossary" xr:uid="{00000000-0004-0000-0800-00000F000000}"/>
    <hyperlink ref="E21" location="'PSA Glossary'!D21" display="'PSA Glossary" xr:uid="{00000000-0004-0000-0800-000010000000}"/>
    <hyperlink ref="E22" location="'PSA Glossary'!D22" display="'PSA Glossary" xr:uid="{00000000-0004-0000-0800-000011000000}"/>
    <hyperlink ref="E23" location="'PSA Glossary'!D23" display="'PSA Glossary" xr:uid="{00000000-0004-0000-0800-000012000000}"/>
    <hyperlink ref="E10" location="'PSA Glossary'!E10" display="PSA Glossary" xr:uid="{00000000-0004-0000-0800-000013000000}"/>
  </hyperlink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A8BCE99CC354429C700E359F7F72B1" ma:contentTypeVersion="11" ma:contentTypeDescription="Create a new document." ma:contentTypeScope="" ma:versionID="6bc53fa4f09b854d14211e2dfb338704">
  <xsd:schema xmlns:xsd="http://www.w3.org/2001/XMLSchema" xmlns:xs="http://www.w3.org/2001/XMLSchema" xmlns:p="http://schemas.microsoft.com/office/2006/metadata/properties" xmlns:ns2="d0add087-253a-4482-b469-c2a80cda0ef6" xmlns:ns3="cd48d676-81ef-4f01-b5bf-810e183b889f" targetNamespace="http://schemas.microsoft.com/office/2006/metadata/properties" ma:root="true" ma:fieldsID="a3f970a55de004d6d05b90697d0b41a2" ns2:_="" ns3:_="">
    <xsd:import namespace="d0add087-253a-4482-b469-c2a80cda0ef6"/>
    <xsd:import namespace="cd48d676-81ef-4f01-b5bf-810e183b889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add087-253a-4482-b469-c2a80cda0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d676-81ef-4f01-b5bf-810e183b88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54FC2-3E00-4C75-9817-8AC55FA61F3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19162E-FA02-4B40-BF40-0E53A4C90297}">
  <ds:schemaRefs>
    <ds:schemaRef ds:uri="http://schemas.microsoft.com/sharepoint/v3/contenttype/forms"/>
  </ds:schemaRefs>
</ds:datastoreItem>
</file>

<file path=customXml/itemProps3.xml><?xml version="1.0" encoding="utf-8"?>
<ds:datastoreItem xmlns:ds="http://schemas.openxmlformats.org/officeDocument/2006/customXml" ds:itemID="{09167BDB-676A-476F-AE72-297623418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add087-253a-4482-b469-c2a80cda0ef6"/>
    <ds:schemaRef ds:uri="cd48d676-81ef-4f01-b5bf-810e183b88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Start</vt:lpstr>
      <vt:lpstr>Step3_4</vt:lpstr>
      <vt:lpstr>Step 5</vt:lpstr>
      <vt:lpstr>RefMaterial</vt:lpstr>
      <vt:lpstr>ChemInd PSA Pub</vt:lpstr>
      <vt:lpstr>PARC Definition</vt:lpstr>
      <vt:lpstr>PSA Guidance Perf.Categories</vt:lpstr>
      <vt:lpstr>PSA Glossary</vt:lpstr>
      <vt:lpstr>PSA Assessment</vt:lpstr>
      <vt:lpstr>PSA evidence</vt:lpstr>
      <vt:lpstr>Cat 6 Sustainable value - LCA </vt:lpstr>
      <vt:lpstr>Cross view</vt:lpstr>
    </vt:vector>
  </TitlesOfParts>
  <Company>World Business Council for Sustainable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WBCSD PSA - Guide To Start</dc:title>
  <dc:creator>WBCSD Chemicals Group</dc:creator>
  <cp:lastModifiedBy>Nicolas Duvoisin Zanchi</cp:lastModifiedBy>
  <dcterms:created xsi:type="dcterms:W3CDTF">2020-11-20T11:58:25Z</dcterms:created>
  <dcterms:modified xsi:type="dcterms:W3CDTF">2021-05-03T14:04:14Z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0x0101001EA8BCE99CC354429C700E359F7F72B1</vt:lpwstr>
  </property>
</Properties>
</file>